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8195" windowHeight="11310" firstSheet="1" activeTab="3"/>
  </bookViews>
  <sheets>
    <sheet name="FAIXA ETÁRIA 50 a 69 anos " sheetId="1" r:id="rId1"/>
    <sheet name="FAIXA ETARIA 40 a 49 anos " sheetId="4" r:id="rId2"/>
    <sheet name="FAIXA ETARIA &gt; 35  risco elev. " sheetId="5" r:id="rId3"/>
    <sheet name="Levantamento Portaria 3712-2020" sheetId="6" r:id="rId4"/>
    <sheet name="Plan1" sheetId="7" r:id="rId5"/>
  </sheets>
  <definedNames>
    <definedName name="_xlnm._FilterDatabase" localSheetId="2" hidden="1">'FAIXA ETARIA &gt; 35  risco elev. '!$A$4:$E$299</definedName>
    <definedName name="_xlnm._FilterDatabase" localSheetId="1" hidden="1">'FAIXA ETARIA 40 a 49 anos '!$A$4:$E$299</definedName>
    <definedName name="_xlnm._FilterDatabase" localSheetId="0" hidden="1">'FAIXA ETÁRIA 50 a 69 anos '!$A$4:$E$299</definedName>
    <definedName name="merda">#REF!</definedName>
    <definedName name="min">#REF!</definedName>
    <definedName name="mum">#REF!</definedName>
    <definedName name="municip">#REF!</definedName>
    <definedName name="municipio">#REF!</definedName>
    <definedName name="nome">#REF!</definedName>
    <definedName name="todos">#REF!</definedName>
  </definedNames>
  <calcPr calcId="125725"/>
</workbook>
</file>

<file path=xl/calcChain.xml><?xml version="1.0" encoding="utf-8"?>
<calcChain xmlns="http://schemas.openxmlformats.org/spreadsheetml/2006/main">
  <c r="E7" i="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6"/>
  <c r="D7"/>
  <c r="D8"/>
  <c r="D9"/>
  <c r="D10"/>
  <c r="D11"/>
  <c r="D12"/>
  <c r="D13"/>
  <c r="D14"/>
  <c r="D15"/>
  <c r="D16"/>
  <c r="D17"/>
  <c r="D18"/>
  <c r="D19"/>
  <c r="D20"/>
  <c r="D21"/>
  <c r="D22"/>
  <c r="F22" s="1"/>
  <c r="D23"/>
  <c r="D24"/>
  <c r="D25"/>
  <c r="D26"/>
  <c r="D27"/>
  <c r="D28"/>
  <c r="D29"/>
  <c r="D30"/>
  <c r="D31"/>
  <c r="D32"/>
  <c r="D33"/>
  <c r="D34"/>
  <c r="D35"/>
  <c r="D36"/>
  <c r="D37"/>
  <c r="D38"/>
  <c r="F38" s="1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F59" s="1"/>
  <c r="D60"/>
  <c r="D61"/>
  <c r="D62"/>
  <c r="D63"/>
  <c r="F63" s="1"/>
  <c r="D64"/>
  <c r="D65"/>
  <c r="D66"/>
  <c r="D67"/>
  <c r="F67" s="1"/>
  <c r="D68"/>
  <c r="D69"/>
  <c r="D70"/>
  <c r="D71"/>
  <c r="F71" s="1"/>
  <c r="D72"/>
  <c r="D73"/>
  <c r="D74"/>
  <c r="D75"/>
  <c r="D76"/>
  <c r="D77"/>
  <c r="D78"/>
  <c r="D79"/>
  <c r="F79" s="1"/>
  <c r="D80"/>
  <c r="D81"/>
  <c r="D82"/>
  <c r="D83"/>
  <c r="F83" s="1"/>
  <c r="D84"/>
  <c r="D85"/>
  <c r="D86"/>
  <c r="F86" s="1"/>
  <c r="D87"/>
  <c r="F87" s="1"/>
  <c r="D88"/>
  <c r="D89"/>
  <c r="D90"/>
  <c r="D91"/>
  <c r="F91" s="1"/>
  <c r="D92"/>
  <c r="D93"/>
  <c r="D94"/>
  <c r="D95"/>
  <c r="F95" s="1"/>
  <c r="D96"/>
  <c r="D97"/>
  <c r="D98"/>
  <c r="D99"/>
  <c r="F99" s="1"/>
  <c r="D100"/>
  <c r="F100" s="1"/>
  <c r="D101"/>
  <c r="D102"/>
  <c r="F102" s="1"/>
  <c r="D103"/>
  <c r="F103" s="1"/>
  <c r="D104"/>
  <c r="D105"/>
  <c r="D106"/>
  <c r="D107"/>
  <c r="F107" s="1"/>
  <c r="D108"/>
  <c r="D109"/>
  <c r="D110"/>
  <c r="D111"/>
  <c r="F111" s="1"/>
  <c r="D112"/>
  <c r="D113"/>
  <c r="D114"/>
  <c r="F114" s="1"/>
  <c r="D115"/>
  <c r="F115" s="1"/>
  <c r="D116"/>
  <c r="D117"/>
  <c r="D118"/>
  <c r="D119"/>
  <c r="F119" s="1"/>
  <c r="D120"/>
  <c r="D121"/>
  <c r="D122"/>
  <c r="D123"/>
  <c r="F123" s="1"/>
  <c r="D124"/>
  <c r="D125"/>
  <c r="D126"/>
  <c r="D127"/>
  <c r="F127" s="1"/>
  <c r="D128"/>
  <c r="D129"/>
  <c r="D130"/>
  <c r="D131"/>
  <c r="F131" s="1"/>
  <c r="D132"/>
  <c r="D133"/>
  <c r="D134"/>
  <c r="D135"/>
  <c r="F135" s="1"/>
  <c r="D136"/>
  <c r="D137"/>
  <c r="D138"/>
  <c r="D139"/>
  <c r="F139" s="1"/>
  <c r="D140"/>
  <c r="F140" s="1"/>
  <c r="D141"/>
  <c r="D142"/>
  <c r="D143"/>
  <c r="F143" s="1"/>
  <c r="D144"/>
  <c r="D145"/>
  <c r="D146"/>
  <c r="F146" s="1"/>
  <c r="D147"/>
  <c r="F147" s="1"/>
  <c r="D148"/>
  <c r="D149"/>
  <c r="D150"/>
  <c r="D151"/>
  <c r="F151" s="1"/>
  <c r="D152"/>
  <c r="D153"/>
  <c r="D154"/>
  <c r="D155"/>
  <c r="F155" s="1"/>
  <c r="D156"/>
  <c r="D157"/>
  <c r="D158"/>
  <c r="D159"/>
  <c r="F159" s="1"/>
  <c r="D160"/>
  <c r="D161"/>
  <c r="D162"/>
  <c r="D163"/>
  <c r="F163" s="1"/>
  <c r="D164"/>
  <c r="D165"/>
  <c r="D166"/>
  <c r="D167"/>
  <c r="F167" s="1"/>
  <c r="D168"/>
  <c r="D169"/>
  <c r="D170"/>
  <c r="D171"/>
  <c r="F171" s="1"/>
  <c r="D172"/>
  <c r="D173"/>
  <c r="D174"/>
  <c r="D175"/>
  <c r="F175" s="1"/>
  <c r="D176"/>
  <c r="F176" s="1"/>
  <c r="D177"/>
  <c r="D178"/>
  <c r="D179"/>
  <c r="F179" s="1"/>
  <c r="D180"/>
  <c r="D181"/>
  <c r="D182"/>
  <c r="D183"/>
  <c r="F183" s="1"/>
  <c r="D184"/>
  <c r="D185"/>
  <c r="D186"/>
  <c r="D187"/>
  <c r="F187" s="1"/>
  <c r="D188"/>
  <c r="F188" s="1"/>
  <c r="D189"/>
  <c r="D190"/>
  <c r="D191"/>
  <c r="F191" s="1"/>
  <c r="D192"/>
  <c r="D193"/>
  <c r="D194"/>
  <c r="D195"/>
  <c r="F195" s="1"/>
  <c r="D196"/>
  <c r="D197"/>
  <c r="D198"/>
  <c r="D199"/>
  <c r="F199" s="1"/>
  <c r="D200"/>
  <c r="D201"/>
  <c r="D202"/>
  <c r="D203"/>
  <c r="F203" s="1"/>
  <c r="D204"/>
  <c r="D205"/>
  <c r="D206"/>
  <c r="D207"/>
  <c r="F207" s="1"/>
  <c r="D208"/>
  <c r="F208" s="1"/>
  <c r="D209"/>
  <c r="D210"/>
  <c r="D211"/>
  <c r="F211" s="1"/>
  <c r="D212"/>
  <c r="D213"/>
  <c r="D214"/>
  <c r="D215"/>
  <c r="F215" s="1"/>
  <c r="D216"/>
  <c r="D217"/>
  <c r="D218"/>
  <c r="D219"/>
  <c r="F219" s="1"/>
  <c r="D220"/>
  <c r="D221"/>
  <c r="D222"/>
  <c r="D223"/>
  <c r="F223" s="1"/>
  <c r="D224"/>
  <c r="F224" s="1"/>
  <c r="D225"/>
  <c r="D226"/>
  <c r="D227"/>
  <c r="F227" s="1"/>
  <c r="D228"/>
  <c r="F228" s="1"/>
  <c r="D229"/>
  <c r="D230"/>
  <c r="D231"/>
  <c r="F231" s="1"/>
  <c r="D232"/>
  <c r="D233"/>
  <c r="D234"/>
  <c r="D235"/>
  <c r="F235" s="1"/>
  <c r="D236"/>
  <c r="D237"/>
  <c r="D238"/>
  <c r="D239"/>
  <c r="F239" s="1"/>
  <c r="D240"/>
  <c r="D241"/>
  <c r="D242"/>
  <c r="F242" s="1"/>
  <c r="D243"/>
  <c r="F243" s="1"/>
  <c r="D244"/>
  <c r="D245"/>
  <c r="D246"/>
  <c r="D247"/>
  <c r="F247" s="1"/>
  <c r="D248"/>
  <c r="F248" s="1"/>
  <c r="D249"/>
  <c r="D250"/>
  <c r="D251"/>
  <c r="F251" s="1"/>
  <c r="D252"/>
  <c r="D253"/>
  <c r="D254"/>
  <c r="D255"/>
  <c r="F255" s="1"/>
  <c r="D256"/>
  <c r="F256" s="1"/>
  <c r="D257"/>
  <c r="D258"/>
  <c r="D259"/>
  <c r="F259" s="1"/>
  <c r="D260"/>
  <c r="D261"/>
  <c r="D262"/>
  <c r="D263"/>
  <c r="F263" s="1"/>
  <c r="D264"/>
  <c r="D265"/>
  <c r="D266"/>
  <c r="D267"/>
  <c r="F267" s="1"/>
  <c r="D268"/>
  <c r="F268" s="1"/>
  <c r="D269"/>
  <c r="D270"/>
  <c r="D271"/>
  <c r="F271" s="1"/>
  <c r="D272"/>
  <c r="D273"/>
  <c r="D274"/>
  <c r="F274" s="1"/>
  <c r="D275"/>
  <c r="F275" s="1"/>
  <c r="D276"/>
  <c r="D277"/>
  <c r="D278"/>
  <c r="D279"/>
  <c r="F279" s="1"/>
  <c r="D280"/>
  <c r="F280" s="1"/>
  <c r="D281"/>
  <c r="D282"/>
  <c r="D283"/>
  <c r="F283" s="1"/>
  <c r="D284"/>
  <c r="D285"/>
  <c r="D286"/>
  <c r="D287"/>
  <c r="F287" s="1"/>
  <c r="D288"/>
  <c r="D289"/>
  <c r="D290"/>
  <c r="D291"/>
  <c r="F291" s="1"/>
  <c r="D292"/>
  <c r="F292" s="1"/>
  <c r="D293"/>
  <c r="D294"/>
  <c r="D295"/>
  <c r="F295" s="1"/>
  <c r="D296"/>
  <c r="D297"/>
  <c r="D298"/>
  <c r="D299"/>
  <c r="F299" s="1"/>
  <c r="D300"/>
  <c r="D6"/>
  <c r="F276"/>
  <c r="F240"/>
  <c r="F200"/>
  <c r="F178"/>
  <c r="F164"/>
  <c r="F156"/>
  <c r="F144"/>
  <c r="F128"/>
  <c r="F116"/>
  <c r="F104"/>
  <c r="F92"/>
  <c r="F88"/>
  <c r="F80"/>
  <c r="F76"/>
  <c r="F75"/>
  <c r="F64"/>
  <c r="F60"/>
  <c r="F54"/>
  <c r="F48"/>
  <c r="F44"/>
  <c r="F40"/>
  <c r="F39"/>
  <c r="F32"/>
  <c r="F28"/>
  <c r="F24"/>
  <c r="F19"/>
  <c r="F16"/>
  <c r="F12"/>
  <c r="F8"/>
  <c r="F300" l="1"/>
  <c r="F296"/>
  <c r="F288"/>
  <c r="F284"/>
  <c r="F272"/>
  <c r="F264"/>
  <c r="F260"/>
  <c r="F252"/>
  <c r="F244"/>
  <c r="F236"/>
  <c r="F232"/>
  <c r="F220"/>
  <c r="F216"/>
  <c r="F212"/>
  <c r="F204"/>
  <c r="F196"/>
  <c r="F192"/>
  <c r="F184"/>
  <c r="F180"/>
  <c r="F172"/>
  <c r="F168"/>
  <c r="F160"/>
  <c r="F152"/>
  <c r="F148"/>
  <c r="F136"/>
  <c r="F132"/>
  <c r="F124"/>
  <c r="F120"/>
  <c r="F112"/>
  <c r="F108"/>
  <c r="F96"/>
  <c r="F84"/>
  <c r="F72"/>
  <c r="F68"/>
  <c r="F56"/>
  <c r="F52"/>
  <c r="F36"/>
  <c r="F20"/>
  <c r="F55"/>
  <c r="F51"/>
  <c r="F47"/>
  <c r="F43"/>
  <c r="F35"/>
  <c r="F31"/>
  <c r="F27"/>
  <c r="F23"/>
  <c r="F15"/>
  <c r="F11"/>
  <c r="F7"/>
  <c r="F298"/>
  <c r="F294"/>
  <c r="F290"/>
  <c r="F286"/>
  <c r="F282"/>
  <c r="F278"/>
  <c r="F270"/>
  <c r="F266"/>
  <c r="F262"/>
  <c r="F258"/>
  <c r="F254"/>
  <c r="F250"/>
  <c r="F246"/>
  <c r="F238"/>
  <c r="F234"/>
  <c r="F230"/>
  <c r="F226"/>
  <c r="F222"/>
  <c r="F218"/>
  <c r="F214"/>
  <c r="F210"/>
  <c r="F206"/>
  <c r="F202"/>
  <c r="F198"/>
  <c r="F194"/>
  <c r="F190"/>
  <c r="F186"/>
  <c r="F182"/>
  <c r="F174"/>
  <c r="F170"/>
  <c r="F166"/>
  <c r="F162"/>
  <c r="F158"/>
  <c r="F154"/>
  <c r="F150"/>
  <c r="F142"/>
  <c r="F138"/>
  <c r="F134"/>
  <c r="F130"/>
  <c r="F126"/>
  <c r="F122"/>
  <c r="F118"/>
  <c r="F110"/>
  <c r="F106"/>
  <c r="F98"/>
  <c r="F94"/>
  <c r="F90"/>
  <c r="F82"/>
  <c r="F78"/>
  <c r="F74"/>
  <c r="F70"/>
  <c r="F66"/>
  <c r="F62"/>
  <c r="F58"/>
  <c r="F50"/>
  <c r="F46"/>
  <c r="F42"/>
  <c r="F34"/>
  <c r="F30"/>
  <c r="F26"/>
  <c r="F18"/>
  <c r="F14"/>
  <c r="F10"/>
  <c r="F101"/>
  <c r="F97"/>
  <c r="F93"/>
  <c r="F89"/>
  <c r="F85"/>
  <c r="F81"/>
  <c r="F77"/>
  <c r="F73"/>
  <c r="F69"/>
  <c r="F65"/>
  <c r="F61"/>
  <c r="F57"/>
  <c r="F53"/>
  <c r="F49"/>
  <c r="F45"/>
  <c r="F41"/>
  <c r="F37"/>
  <c r="F33"/>
  <c r="F29"/>
  <c r="F25"/>
  <c r="F21"/>
  <c r="F17"/>
  <c r="F13"/>
  <c r="F9"/>
  <c r="F6"/>
  <c r="D301"/>
  <c r="E301"/>
  <c r="F297"/>
  <c r="F293"/>
  <c r="F289"/>
  <c r="F285"/>
  <c r="F281"/>
  <c r="F277"/>
  <c r="F273"/>
  <c r="F269"/>
  <c r="F265"/>
  <c r="F261"/>
  <c r="F257"/>
  <c r="F253"/>
  <c r="F249"/>
  <c r="F245"/>
  <c r="F241"/>
  <c r="F237"/>
  <c r="F233"/>
  <c r="F229"/>
  <c r="F225"/>
  <c r="F221"/>
  <c r="F217"/>
  <c r="F213"/>
  <c r="F209"/>
  <c r="F205"/>
  <c r="F201"/>
  <c r="F197"/>
  <c r="F193"/>
  <c r="F189"/>
  <c r="F185"/>
  <c r="F181"/>
  <c r="F177"/>
  <c r="F173"/>
  <c r="F169"/>
  <c r="F165"/>
  <c r="F161"/>
  <c r="F157"/>
  <c r="F153"/>
  <c r="F149"/>
  <c r="F145"/>
  <c r="F141"/>
  <c r="F137"/>
  <c r="F133"/>
  <c r="F129"/>
  <c r="F125"/>
  <c r="F121"/>
  <c r="F117"/>
  <c r="F113"/>
  <c r="F109"/>
  <c r="F105"/>
  <c r="E300" i="5"/>
  <c r="D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300" i="4"/>
  <c r="D300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5"/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5"/>
  <c r="F301" i="6" l="1"/>
  <c r="G213" s="1"/>
  <c r="I213" s="1"/>
  <c r="F300" i="5"/>
  <c r="F300" i="4"/>
  <c r="F300" i="1"/>
  <c r="G210" i="6" l="1"/>
  <c r="I210" s="1"/>
  <c r="G62"/>
  <c r="I62" s="1"/>
  <c r="G17"/>
  <c r="I17" s="1"/>
  <c r="G177"/>
  <c r="I177" s="1"/>
  <c r="G237"/>
  <c r="I237" s="1"/>
  <c r="G109"/>
  <c r="I109" s="1"/>
  <c r="G82"/>
  <c r="I82" s="1"/>
  <c r="G277"/>
  <c r="I277" s="1"/>
  <c r="G278"/>
  <c r="I278" s="1"/>
  <c r="G134"/>
  <c r="I134" s="1"/>
  <c r="G77"/>
  <c r="I77" s="1"/>
  <c r="G234"/>
  <c r="I234" s="1"/>
  <c r="G90"/>
  <c r="I90" s="1"/>
  <c r="G41"/>
  <c r="I41" s="1"/>
  <c r="G217"/>
  <c r="I217" s="1"/>
  <c r="G266"/>
  <c r="I266" s="1"/>
  <c r="G261"/>
  <c r="I261" s="1"/>
  <c r="G262"/>
  <c r="I262" s="1"/>
  <c r="G194"/>
  <c r="I194" s="1"/>
  <c r="G122"/>
  <c r="I122" s="1"/>
  <c r="G42"/>
  <c r="I42" s="1"/>
  <c r="G65"/>
  <c r="I65" s="1"/>
  <c r="G289"/>
  <c r="I289" s="1"/>
  <c r="G225"/>
  <c r="I225" s="1"/>
  <c r="G161"/>
  <c r="I161" s="1"/>
  <c r="G285"/>
  <c r="I285" s="1"/>
  <c r="G221"/>
  <c r="I221" s="1"/>
  <c r="G157"/>
  <c r="I157" s="1"/>
  <c r="G286"/>
  <c r="I286" s="1"/>
  <c r="G162"/>
  <c r="I162" s="1"/>
  <c r="G46"/>
  <c r="I46" s="1"/>
  <c r="G37"/>
  <c r="I37" s="1"/>
  <c r="G245"/>
  <c r="I245" s="1"/>
  <c r="G149"/>
  <c r="I149" s="1"/>
  <c r="G258"/>
  <c r="I258" s="1"/>
  <c r="G190"/>
  <c r="I190" s="1"/>
  <c r="G118"/>
  <c r="I118" s="1"/>
  <c r="G34"/>
  <c r="I34" s="1"/>
  <c r="G61"/>
  <c r="I61" s="1"/>
  <c r="G290"/>
  <c r="I290" s="1"/>
  <c r="G218"/>
  <c r="I218" s="1"/>
  <c r="G150"/>
  <c r="I150" s="1"/>
  <c r="G70"/>
  <c r="I70" s="1"/>
  <c r="G89"/>
  <c r="I89" s="1"/>
  <c r="G25"/>
  <c r="I25" s="1"/>
  <c r="G265"/>
  <c r="I265" s="1"/>
  <c r="G201"/>
  <c r="I201" s="1"/>
  <c r="G137"/>
  <c r="I137" s="1"/>
  <c r="G230"/>
  <c r="I230" s="1"/>
  <c r="G101"/>
  <c r="I101" s="1"/>
  <c r="G22"/>
  <c r="I22" s="1"/>
  <c r="G248"/>
  <c r="I248" s="1"/>
  <c r="G155"/>
  <c r="I155" s="1"/>
  <c r="G8"/>
  <c r="I8" s="1"/>
  <c r="G274"/>
  <c r="I274" s="1"/>
  <c r="G228"/>
  <c r="I228" s="1"/>
  <c r="G268"/>
  <c r="I268" s="1"/>
  <c r="G267"/>
  <c r="I267" s="1"/>
  <c r="G223"/>
  <c r="I223" s="1"/>
  <c r="G191"/>
  <c r="I191" s="1"/>
  <c r="G159"/>
  <c r="I159" s="1"/>
  <c r="G135"/>
  <c r="I135" s="1"/>
  <c r="G119"/>
  <c r="I119" s="1"/>
  <c r="G95"/>
  <c r="I95" s="1"/>
  <c r="G79"/>
  <c r="I79" s="1"/>
  <c r="G59"/>
  <c r="I59" s="1"/>
  <c r="G43"/>
  <c r="I43" s="1"/>
  <c r="G44"/>
  <c r="I44" s="1"/>
  <c r="G292"/>
  <c r="I292" s="1"/>
  <c r="G178"/>
  <c r="I178" s="1"/>
  <c r="G279"/>
  <c r="I279" s="1"/>
  <c r="G247"/>
  <c r="I247" s="1"/>
  <c r="G207"/>
  <c r="I207" s="1"/>
  <c r="G171"/>
  <c r="I171" s="1"/>
  <c r="G68"/>
  <c r="I68" s="1"/>
  <c r="G140"/>
  <c r="I140" s="1"/>
  <c r="G220"/>
  <c r="I220" s="1"/>
  <c r="G288"/>
  <c r="I288" s="1"/>
  <c r="G86"/>
  <c r="I86" s="1"/>
  <c r="G76"/>
  <c r="I76" s="1"/>
  <c r="G240"/>
  <c r="I240" s="1"/>
  <c r="G132"/>
  <c r="I132" s="1"/>
  <c r="G40"/>
  <c r="I40" s="1"/>
  <c r="G104"/>
  <c r="I104" s="1"/>
  <c r="G172"/>
  <c r="I172" s="1"/>
  <c r="G239"/>
  <c r="I239" s="1"/>
  <c r="G284"/>
  <c r="I284" s="1"/>
  <c r="G196"/>
  <c r="I196" s="1"/>
  <c r="G136"/>
  <c r="I136" s="1"/>
  <c r="G72"/>
  <c r="I72" s="1"/>
  <c r="G35"/>
  <c r="I35" s="1"/>
  <c r="G52"/>
  <c r="I52" s="1"/>
  <c r="G280"/>
  <c r="I280" s="1"/>
  <c r="G264"/>
  <c r="I264" s="1"/>
  <c r="G60"/>
  <c r="I60" s="1"/>
  <c r="G80"/>
  <c r="I80" s="1"/>
  <c r="G283"/>
  <c r="I283" s="1"/>
  <c r="G259"/>
  <c r="I259" s="1"/>
  <c r="G211"/>
  <c r="I211" s="1"/>
  <c r="G183"/>
  <c r="I183" s="1"/>
  <c r="G151"/>
  <c r="I151" s="1"/>
  <c r="G131"/>
  <c r="I131" s="1"/>
  <c r="G115"/>
  <c r="I115" s="1"/>
  <c r="G91"/>
  <c r="I91" s="1"/>
  <c r="G71"/>
  <c r="I71" s="1"/>
  <c r="G55"/>
  <c r="I55" s="1"/>
  <c r="G27"/>
  <c r="I27" s="1"/>
  <c r="G128"/>
  <c r="I128" s="1"/>
  <c r="G16"/>
  <c r="I16" s="1"/>
  <c r="G231"/>
  <c r="I231" s="1"/>
  <c r="G271"/>
  <c r="I271" s="1"/>
  <c r="G235"/>
  <c r="I235" s="1"/>
  <c r="G199"/>
  <c r="I199" s="1"/>
  <c r="G19"/>
  <c r="I19" s="1"/>
  <c r="G84"/>
  <c r="I84" s="1"/>
  <c r="G168"/>
  <c r="I168" s="1"/>
  <c r="G236"/>
  <c r="I236" s="1"/>
  <c r="G146"/>
  <c r="I146" s="1"/>
  <c r="G38"/>
  <c r="I38" s="1"/>
  <c r="G92"/>
  <c r="I92" s="1"/>
  <c r="G32"/>
  <c r="I32" s="1"/>
  <c r="G164"/>
  <c r="I164" s="1"/>
  <c r="G54"/>
  <c r="I54" s="1"/>
  <c r="G124"/>
  <c r="I124" s="1"/>
  <c r="G188"/>
  <c r="I188" s="1"/>
  <c r="G256"/>
  <c r="I256" s="1"/>
  <c r="G260"/>
  <c r="I260" s="1"/>
  <c r="G180"/>
  <c r="I180" s="1"/>
  <c r="G120"/>
  <c r="I120" s="1"/>
  <c r="G56"/>
  <c r="I56" s="1"/>
  <c r="G31"/>
  <c r="I31" s="1"/>
  <c r="G242"/>
  <c r="I242" s="1"/>
  <c r="G300"/>
  <c r="I300" s="1"/>
  <c r="G111"/>
  <c r="I111" s="1"/>
  <c r="G152"/>
  <c r="I152" s="1"/>
  <c r="G295"/>
  <c r="I295" s="1"/>
  <c r="G251"/>
  <c r="I251" s="1"/>
  <c r="G203"/>
  <c r="I203" s="1"/>
  <c r="G175"/>
  <c r="I175" s="1"/>
  <c r="G143"/>
  <c r="I143" s="1"/>
  <c r="G127"/>
  <c r="I127" s="1"/>
  <c r="G107"/>
  <c r="I107" s="1"/>
  <c r="G87"/>
  <c r="I87" s="1"/>
  <c r="G67"/>
  <c r="I67" s="1"/>
  <c r="G51"/>
  <c r="I51" s="1"/>
  <c r="G11"/>
  <c r="I11" s="1"/>
  <c r="G176"/>
  <c r="I176" s="1"/>
  <c r="G64"/>
  <c r="I64" s="1"/>
  <c r="G299"/>
  <c r="I299" s="1"/>
  <c r="G263"/>
  <c r="I263" s="1"/>
  <c r="G227"/>
  <c r="I227" s="1"/>
  <c r="G187"/>
  <c r="I187" s="1"/>
  <c r="G39"/>
  <c r="I39" s="1"/>
  <c r="G103"/>
  <c r="I103" s="1"/>
  <c r="G184"/>
  <c r="I184" s="1"/>
  <c r="G252"/>
  <c r="I252" s="1"/>
  <c r="G114"/>
  <c r="I114" s="1"/>
  <c r="G12"/>
  <c r="I12" s="1"/>
  <c r="G147"/>
  <c r="I147" s="1"/>
  <c r="G48"/>
  <c r="I48" s="1"/>
  <c r="G216"/>
  <c r="I216" s="1"/>
  <c r="G75"/>
  <c r="I75" s="1"/>
  <c r="G144"/>
  <c r="I144" s="1"/>
  <c r="G208"/>
  <c r="I208" s="1"/>
  <c r="G276"/>
  <c r="I276" s="1"/>
  <c r="G244"/>
  <c r="I244" s="1"/>
  <c r="G160"/>
  <c r="I160" s="1"/>
  <c r="G108"/>
  <c r="I108" s="1"/>
  <c r="G36"/>
  <c r="I36" s="1"/>
  <c r="G23"/>
  <c r="I23" s="1"/>
  <c r="G291"/>
  <c r="I291" s="1"/>
  <c r="G232"/>
  <c r="I232" s="1"/>
  <c r="G163"/>
  <c r="I163" s="1"/>
  <c r="G200"/>
  <c r="I200" s="1"/>
  <c r="G275"/>
  <c r="I275" s="1"/>
  <c r="G243"/>
  <c r="I243" s="1"/>
  <c r="G195"/>
  <c r="I195" s="1"/>
  <c r="G167"/>
  <c r="I167" s="1"/>
  <c r="G139"/>
  <c r="I139" s="1"/>
  <c r="G123"/>
  <c r="I123" s="1"/>
  <c r="G99"/>
  <c r="I99" s="1"/>
  <c r="G83"/>
  <c r="I83" s="1"/>
  <c r="G63"/>
  <c r="I63" s="1"/>
  <c r="G47"/>
  <c r="I47" s="1"/>
  <c r="G7"/>
  <c r="I7" s="1"/>
  <c r="G215"/>
  <c r="I215" s="1"/>
  <c r="G112"/>
  <c r="I112" s="1"/>
  <c r="G287"/>
  <c r="I287" s="1"/>
  <c r="G255"/>
  <c r="I255" s="1"/>
  <c r="G219"/>
  <c r="I219" s="1"/>
  <c r="G179"/>
  <c r="I179" s="1"/>
  <c r="G116"/>
  <c r="I116" s="1"/>
  <c r="G204"/>
  <c r="I204" s="1"/>
  <c r="G272"/>
  <c r="I272" s="1"/>
  <c r="G102"/>
  <c r="I102" s="1"/>
  <c r="G28"/>
  <c r="I28" s="1"/>
  <c r="G192"/>
  <c r="I192" s="1"/>
  <c r="G100"/>
  <c r="I100" s="1"/>
  <c r="G24"/>
  <c r="I24" s="1"/>
  <c r="G88"/>
  <c r="I88" s="1"/>
  <c r="G156"/>
  <c r="I156" s="1"/>
  <c r="G224"/>
  <c r="I224" s="1"/>
  <c r="G296"/>
  <c r="I296" s="1"/>
  <c r="G212"/>
  <c r="I212" s="1"/>
  <c r="G148"/>
  <c r="I148" s="1"/>
  <c r="G96"/>
  <c r="I96" s="1"/>
  <c r="G20"/>
  <c r="I20" s="1"/>
  <c r="G15"/>
  <c r="I15" s="1"/>
  <c r="G246"/>
  <c r="I246" s="1"/>
  <c r="G174"/>
  <c r="I174" s="1"/>
  <c r="G98"/>
  <c r="I98" s="1"/>
  <c r="G18"/>
  <c r="I18" s="1"/>
  <c r="G49"/>
  <c r="I49" s="1"/>
  <c r="G273"/>
  <c r="I273" s="1"/>
  <c r="G209"/>
  <c r="I209" s="1"/>
  <c r="G145"/>
  <c r="I145" s="1"/>
  <c r="G269"/>
  <c r="I269" s="1"/>
  <c r="G205"/>
  <c r="I205" s="1"/>
  <c r="G141"/>
  <c r="I141" s="1"/>
  <c r="G250"/>
  <c r="I250" s="1"/>
  <c r="G142"/>
  <c r="I142" s="1"/>
  <c r="G26"/>
  <c r="I26" s="1"/>
  <c r="G21"/>
  <c r="I21" s="1"/>
  <c r="G229"/>
  <c r="I229" s="1"/>
  <c r="G133"/>
  <c r="I133" s="1"/>
  <c r="G238"/>
  <c r="I238" s="1"/>
  <c r="G170"/>
  <c r="I170" s="1"/>
  <c r="G94"/>
  <c r="I94" s="1"/>
  <c r="G14"/>
  <c r="I14" s="1"/>
  <c r="G45"/>
  <c r="I45" s="1"/>
  <c r="G270"/>
  <c r="I270" s="1"/>
  <c r="G202"/>
  <c r="I202" s="1"/>
  <c r="G130"/>
  <c r="I130" s="1"/>
  <c r="G50"/>
  <c r="I50" s="1"/>
  <c r="G73"/>
  <c r="I73" s="1"/>
  <c r="G9"/>
  <c r="I9" s="1"/>
  <c r="G249"/>
  <c r="I249" s="1"/>
  <c r="G185"/>
  <c r="I185" s="1"/>
  <c r="G121"/>
  <c r="I121" s="1"/>
  <c r="G182"/>
  <c r="I182" s="1"/>
  <c r="G53"/>
  <c r="I53" s="1"/>
  <c r="G165"/>
  <c r="I165" s="1"/>
  <c r="G282"/>
  <c r="I282" s="1"/>
  <c r="G138"/>
  <c r="I138" s="1"/>
  <c r="G81"/>
  <c r="I81" s="1"/>
  <c r="G241"/>
  <c r="I241" s="1"/>
  <c r="G113"/>
  <c r="I113" s="1"/>
  <c r="G173"/>
  <c r="I173" s="1"/>
  <c r="G198"/>
  <c r="I198" s="1"/>
  <c r="G69"/>
  <c r="I69" s="1"/>
  <c r="G181"/>
  <c r="I181" s="1"/>
  <c r="G206"/>
  <c r="I206" s="1"/>
  <c r="G58"/>
  <c r="I58" s="1"/>
  <c r="G13"/>
  <c r="I13" s="1"/>
  <c r="G166"/>
  <c r="I166" s="1"/>
  <c r="G10"/>
  <c r="I10" s="1"/>
  <c r="G281"/>
  <c r="I281" s="1"/>
  <c r="G153"/>
  <c r="I153" s="1"/>
  <c r="G66"/>
  <c r="I66" s="1"/>
  <c r="G298"/>
  <c r="I298" s="1"/>
  <c r="G226"/>
  <c r="I226" s="1"/>
  <c r="G158"/>
  <c r="I158" s="1"/>
  <c r="G78"/>
  <c r="I78" s="1"/>
  <c r="G97"/>
  <c r="I97" s="1"/>
  <c r="G33"/>
  <c r="I33" s="1"/>
  <c r="G257"/>
  <c r="I257" s="1"/>
  <c r="G193"/>
  <c r="I193" s="1"/>
  <c r="G129"/>
  <c r="I129" s="1"/>
  <c r="G253"/>
  <c r="I253" s="1"/>
  <c r="G189"/>
  <c r="I189" s="1"/>
  <c r="G125"/>
  <c r="I125" s="1"/>
  <c r="G214"/>
  <c r="I214" s="1"/>
  <c r="G106"/>
  <c r="I106" s="1"/>
  <c r="G85"/>
  <c r="I85" s="1"/>
  <c r="G293"/>
  <c r="I293" s="1"/>
  <c r="G197"/>
  <c r="I197" s="1"/>
  <c r="G294"/>
  <c r="I294" s="1"/>
  <c r="G222"/>
  <c r="I222" s="1"/>
  <c r="G154"/>
  <c r="I154" s="1"/>
  <c r="G74"/>
  <c r="I74" s="1"/>
  <c r="G93"/>
  <c r="I93" s="1"/>
  <c r="G29"/>
  <c r="I29" s="1"/>
  <c r="G254"/>
  <c r="I254" s="1"/>
  <c r="G186"/>
  <c r="I186" s="1"/>
  <c r="G110"/>
  <c r="I110" s="1"/>
  <c r="G30"/>
  <c r="I30" s="1"/>
  <c r="G57"/>
  <c r="I57" s="1"/>
  <c r="G297"/>
  <c r="I297" s="1"/>
  <c r="G233"/>
  <c r="I233" s="1"/>
  <c r="G169"/>
  <c r="I169" s="1"/>
  <c r="G105"/>
  <c r="I105" s="1"/>
  <c r="G126"/>
  <c r="I126" s="1"/>
  <c r="G6"/>
  <c r="G117"/>
  <c r="I117" s="1"/>
  <c r="E300" i="1"/>
  <c r="D300"/>
  <c r="H7" i="6"/>
  <c r="J7" s="1"/>
  <c r="H286"/>
  <c r="J286" s="1"/>
  <c r="H282"/>
  <c r="J282" s="1"/>
  <c r="H120"/>
  <c r="J120" s="1"/>
  <c r="H256"/>
  <c r="J256" s="1"/>
  <c r="H245"/>
  <c r="J245" s="1"/>
  <c r="H172"/>
  <c r="J172" s="1"/>
  <c r="H121"/>
  <c r="J121" s="1"/>
  <c r="H300"/>
  <c r="J300" s="1"/>
  <c r="H224"/>
  <c r="J224" s="1"/>
  <c r="H32"/>
  <c r="J32" s="1"/>
  <c r="H184"/>
  <c r="J184" s="1"/>
  <c r="H238"/>
  <c r="J238" s="1"/>
  <c r="H267"/>
  <c r="J267" s="1"/>
  <c r="H194"/>
  <c r="J194" s="1"/>
  <c r="H130"/>
  <c r="J130" s="1"/>
  <c r="H71"/>
  <c r="J71" s="1"/>
  <c r="H231"/>
  <c r="J231" s="1"/>
  <c r="H110"/>
  <c r="J110" s="1"/>
  <c r="H258"/>
  <c r="J258" s="1"/>
  <c r="H218"/>
  <c r="J218" s="1"/>
  <c r="H285"/>
  <c r="J285" s="1"/>
  <c r="H102"/>
  <c r="J102" s="1"/>
  <c r="H82"/>
  <c r="J82" s="1"/>
  <c r="H178"/>
  <c r="J178" s="1"/>
  <c r="H171"/>
  <c r="J171" s="1"/>
  <c r="H260"/>
  <c r="J260" s="1"/>
  <c r="H111"/>
  <c r="J111" s="1"/>
  <c r="H109"/>
  <c r="J109" s="1"/>
  <c r="H257"/>
  <c r="J257" s="1"/>
  <c r="H236"/>
  <c r="J236" s="1"/>
  <c r="H69"/>
  <c r="J69" s="1"/>
  <c r="H276"/>
  <c r="J276" s="1"/>
  <c r="H56"/>
  <c r="J56" s="1"/>
  <c r="H183"/>
  <c r="J183" s="1"/>
  <c r="H68"/>
  <c r="J68" s="1"/>
  <c r="H51"/>
  <c r="J51" s="1"/>
  <c r="H16"/>
  <c r="J16" s="1"/>
  <c r="H46"/>
  <c r="J46" s="1"/>
  <c r="H17"/>
  <c r="J17" s="1"/>
  <c r="H165"/>
  <c r="J165" s="1"/>
  <c r="H201"/>
  <c r="J201" s="1"/>
  <c r="H274"/>
  <c r="J274" s="1"/>
  <c r="H55"/>
  <c r="J55" s="1"/>
  <c r="H199"/>
  <c r="J199" s="1"/>
  <c r="H58"/>
  <c r="J58" s="1"/>
  <c r="H278"/>
  <c r="J278" s="1"/>
  <c r="H39"/>
  <c r="J39" s="1"/>
  <c r="H204"/>
  <c r="J204" s="1"/>
  <c r="H30"/>
  <c r="J30" s="1"/>
  <c r="H105"/>
  <c r="J105" s="1"/>
  <c r="H34"/>
  <c r="J34" s="1"/>
  <c r="H50"/>
  <c r="J50" s="1"/>
  <c r="H26"/>
  <c r="J26" s="1"/>
  <c r="H162"/>
  <c r="J162" s="1"/>
  <c r="H11"/>
  <c r="J11" s="1"/>
  <c r="H266"/>
  <c r="J266" s="1"/>
  <c r="H273"/>
  <c r="J273" s="1"/>
  <c r="H133"/>
  <c r="J133" s="1"/>
  <c r="H41"/>
  <c r="J41" s="1"/>
  <c r="H73"/>
  <c r="J73" s="1"/>
  <c r="H277"/>
  <c r="J277" s="1"/>
  <c r="H264"/>
  <c r="J264" s="1"/>
  <c r="H83"/>
  <c r="J83" s="1"/>
  <c r="H19"/>
  <c r="J19" s="1"/>
  <c r="H38"/>
  <c r="J38" s="1"/>
  <c r="H79"/>
  <c r="J79" s="1"/>
  <c r="H100"/>
  <c r="J100" s="1"/>
  <c r="H148"/>
  <c r="J148" s="1"/>
  <c r="H268"/>
  <c r="J268" s="1"/>
  <c r="H101"/>
  <c r="J101" s="1"/>
  <c r="H117"/>
  <c r="J117" s="1"/>
  <c r="H144"/>
  <c r="J144" s="1"/>
  <c r="H42"/>
  <c r="J42" s="1"/>
  <c r="H164"/>
  <c r="J164" s="1"/>
  <c r="H213"/>
  <c r="J213" s="1"/>
  <c r="H96"/>
  <c r="J96" s="1"/>
  <c r="H163"/>
  <c r="J163" s="1"/>
  <c r="H63"/>
  <c r="J63" s="1"/>
  <c r="H220"/>
  <c r="J220" s="1"/>
  <c r="H159"/>
  <c r="J159" s="1"/>
  <c r="H179"/>
  <c r="J179" s="1"/>
  <c r="H87"/>
  <c r="J87" s="1"/>
  <c r="H12"/>
  <c r="J12" s="1"/>
  <c r="H8"/>
  <c r="J8" s="1"/>
  <c r="H95"/>
  <c r="J95" s="1"/>
  <c r="H244"/>
  <c r="J244" s="1"/>
  <c r="H284"/>
  <c r="J284" s="1"/>
  <c r="H88"/>
  <c r="J88" s="1"/>
  <c r="H14"/>
  <c r="J14" s="1"/>
  <c r="H25"/>
  <c r="J25" s="1"/>
  <c r="H222"/>
  <c r="J222" s="1"/>
  <c r="H261"/>
  <c r="J261" s="1"/>
  <c r="H247"/>
  <c r="J247" s="1"/>
  <c r="H149"/>
  <c r="J149" s="1"/>
  <c r="H188"/>
  <c r="J188" s="1"/>
  <c r="H297"/>
  <c r="J297" s="1"/>
  <c r="H207"/>
  <c r="J207" s="1"/>
  <c r="H203"/>
  <c r="J203" s="1"/>
  <c r="H31"/>
  <c r="J31" s="1"/>
  <c r="H227"/>
  <c r="J227" s="1"/>
  <c r="H205"/>
  <c r="J205" s="1"/>
  <c r="H223"/>
  <c r="J223" s="1"/>
  <c r="H237"/>
  <c r="J237" s="1"/>
  <c r="H265"/>
  <c r="J265" s="1"/>
  <c r="H235"/>
  <c r="J235" s="1"/>
  <c r="H151"/>
  <c r="J151" s="1"/>
  <c r="H90"/>
  <c r="J90" s="1"/>
  <c r="H62"/>
  <c r="J62" s="1"/>
  <c r="H98"/>
  <c r="J98" s="1"/>
  <c r="H216"/>
  <c r="J216" s="1"/>
  <c r="H36"/>
  <c r="J36" s="1"/>
  <c r="H292"/>
  <c r="J292" s="1"/>
  <c r="H211"/>
  <c r="J211" s="1"/>
  <c r="H158"/>
  <c r="J158" s="1"/>
  <c r="H189"/>
  <c r="J189" s="1"/>
  <c r="H103"/>
  <c r="J103" s="1"/>
  <c r="H175"/>
  <c r="J175" s="1"/>
  <c r="H288"/>
  <c r="J288" s="1"/>
  <c r="H230"/>
  <c r="J230" s="1"/>
  <c r="H239"/>
  <c r="J239" s="1"/>
  <c r="H72"/>
  <c r="J72" s="1"/>
  <c r="H272"/>
  <c r="J272" s="1"/>
  <c r="H253"/>
  <c r="J253" s="1"/>
  <c r="H270"/>
  <c r="J270" s="1"/>
  <c r="H146"/>
  <c r="J146" s="1"/>
  <c r="H132"/>
  <c r="J132" s="1"/>
  <c r="H200"/>
  <c r="J200" s="1"/>
  <c r="H152"/>
  <c r="J152" s="1"/>
  <c r="H161"/>
  <c r="J161" s="1"/>
  <c r="H255"/>
  <c r="J255" s="1"/>
  <c r="H139"/>
  <c r="J139" s="1"/>
  <c r="H289"/>
  <c r="J289" s="1"/>
  <c r="H136"/>
  <c r="J136" s="1"/>
  <c r="H150"/>
  <c r="J150" s="1"/>
  <c r="H299"/>
  <c r="J299" s="1"/>
  <c r="H49"/>
  <c r="J49" s="1"/>
  <c r="H127"/>
  <c r="J127" s="1"/>
  <c r="H259"/>
  <c r="J259" s="1"/>
  <c r="H131"/>
  <c r="J131" s="1"/>
  <c r="H60"/>
  <c r="J60" s="1"/>
  <c r="H166"/>
  <c r="J166" s="1"/>
  <c r="H118"/>
  <c r="J118" s="1"/>
  <c r="H280"/>
  <c r="J280" s="1"/>
  <c r="H155"/>
  <c r="J155" s="1"/>
  <c r="H135"/>
  <c r="J135" s="1"/>
  <c r="H22"/>
  <c r="J22" s="1"/>
  <c r="H75"/>
  <c r="J75" s="1"/>
  <c r="H134"/>
  <c r="J134" s="1"/>
  <c r="H142"/>
  <c r="J142" s="1"/>
  <c r="H107"/>
  <c r="J107" s="1"/>
  <c r="H283"/>
  <c r="J283" s="1"/>
  <c r="H156"/>
  <c r="J156" s="1"/>
  <c r="H65"/>
  <c r="J65" s="1"/>
  <c r="H169"/>
  <c r="J169" s="1"/>
  <c r="H263"/>
  <c r="J263" s="1"/>
  <c r="H59"/>
  <c r="J59" s="1"/>
  <c r="H177"/>
  <c r="J177" s="1"/>
  <c r="H45"/>
  <c r="J45" s="1"/>
  <c r="H240"/>
  <c r="J240" s="1"/>
  <c r="H53"/>
  <c r="J53" s="1"/>
  <c r="H242"/>
  <c r="J242" s="1"/>
  <c r="H233"/>
  <c r="J233" s="1"/>
  <c r="H262"/>
  <c r="J262" s="1"/>
  <c r="H70"/>
  <c r="J70" s="1"/>
  <c r="H185"/>
  <c r="J185" s="1"/>
  <c r="H113"/>
  <c r="J113" s="1"/>
  <c r="H249"/>
  <c r="J249" s="1"/>
  <c r="H93"/>
  <c r="J93" s="1"/>
  <c r="H241"/>
  <c r="J241" s="1"/>
  <c r="H251"/>
  <c r="J251" s="1"/>
  <c r="H210"/>
  <c r="J210" s="1"/>
  <c r="H271"/>
  <c r="J271" s="1"/>
  <c r="H106" l="1"/>
  <c r="J106" s="1"/>
  <c r="H29"/>
  <c r="J29" s="1"/>
  <c r="H181"/>
  <c r="J181" s="1"/>
  <c r="H85"/>
  <c r="J85" s="1"/>
  <c r="H33"/>
  <c r="J33" s="1"/>
  <c r="H192"/>
  <c r="J192" s="1"/>
  <c r="H226"/>
  <c r="J226" s="1"/>
  <c r="H167"/>
  <c r="J167" s="1"/>
  <c r="H246"/>
  <c r="J246" s="1"/>
  <c r="H193"/>
  <c r="J193" s="1"/>
  <c r="H281"/>
  <c r="J281" s="1"/>
  <c r="H198"/>
  <c r="J198" s="1"/>
  <c r="H215"/>
  <c r="J215" s="1"/>
  <c r="H23"/>
  <c r="J23" s="1"/>
  <c r="H66"/>
  <c r="J66" s="1"/>
  <c r="H174"/>
  <c r="J174" s="1"/>
  <c r="H99"/>
  <c r="J99" s="1"/>
  <c r="H114"/>
  <c r="J114" s="1"/>
  <c r="H147"/>
  <c r="J147" s="1"/>
  <c r="H219"/>
  <c r="J219" s="1"/>
  <c r="H48"/>
  <c r="J48" s="1"/>
  <c r="H191"/>
  <c r="J191" s="1"/>
  <c r="H122"/>
  <c r="J122" s="1"/>
  <c r="H47"/>
  <c r="J47" s="1"/>
  <c r="H209"/>
  <c r="J209" s="1"/>
  <c r="H119"/>
  <c r="J119" s="1"/>
  <c r="H115"/>
  <c r="J115" s="1"/>
  <c r="H123"/>
  <c r="J123" s="1"/>
  <c r="H293"/>
  <c r="J293" s="1"/>
  <c r="H84"/>
  <c r="J84" s="1"/>
  <c r="H24"/>
  <c r="J24" s="1"/>
  <c r="H124"/>
  <c r="J124" s="1"/>
  <c r="H43"/>
  <c r="J43" s="1"/>
  <c r="H294"/>
  <c r="J294" s="1"/>
  <c r="H291"/>
  <c r="J291" s="1"/>
  <c r="H279"/>
  <c r="J279" s="1"/>
  <c r="H137"/>
  <c r="J137" s="1"/>
  <c r="H190"/>
  <c r="J190" s="1"/>
  <c r="H61"/>
  <c r="J61" s="1"/>
  <c r="H160"/>
  <c r="J160" s="1"/>
  <c r="H221"/>
  <c r="J221" s="1"/>
  <c r="H296"/>
  <c r="J296" s="1"/>
  <c r="H254"/>
  <c r="J254" s="1"/>
  <c r="H40"/>
  <c r="J40" s="1"/>
  <c r="H229"/>
  <c r="J229" s="1"/>
  <c r="H195"/>
  <c r="J195" s="1"/>
  <c r="H269"/>
  <c r="J269" s="1"/>
  <c r="H128"/>
  <c r="J128" s="1"/>
  <c r="H126"/>
  <c r="J126" s="1"/>
  <c r="H170"/>
  <c r="J170" s="1"/>
  <c r="H140"/>
  <c r="J140" s="1"/>
  <c r="H54"/>
  <c r="J54" s="1"/>
  <c r="H37"/>
  <c r="J37" s="1"/>
  <c r="H116"/>
  <c r="J116" s="1"/>
  <c r="H225"/>
  <c r="J225" s="1"/>
  <c r="H108"/>
  <c r="J108" s="1"/>
  <c r="H141"/>
  <c r="J141" s="1"/>
  <c r="H275"/>
  <c r="J275" s="1"/>
  <c r="H295"/>
  <c r="J295" s="1"/>
  <c r="H80"/>
  <c r="J80" s="1"/>
  <c r="H67"/>
  <c r="J67" s="1"/>
  <c r="H104"/>
  <c r="J104" s="1"/>
  <c r="H252"/>
  <c r="J252" s="1"/>
  <c r="H27"/>
  <c r="J27" s="1"/>
  <c r="H78"/>
  <c r="J78" s="1"/>
  <c r="H20"/>
  <c r="J20" s="1"/>
  <c r="H21"/>
  <c r="J21" s="1"/>
  <c r="H154"/>
  <c r="J154" s="1"/>
  <c r="H10"/>
  <c r="J10" s="1"/>
  <c r="H206"/>
  <c r="J206" s="1"/>
  <c r="H35"/>
  <c r="J35" s="1"/>
  <c r="H176"/>
  <c r="J176" s="1"/>
  <c r="H217"/>
  <c r="J217" s="1"/>
  <c r="H97"/>
  <c r="J97" s="1"/>
  <c r="H57"/>
  <c r="J57" s="1"/>
  <c r="H77"/>
  <c r="J77" s="1"/>
  <c r="H125"/>
  <c r="J125" s="1"/>
  <c r="H145"/>
  <c r="J145" s="1"/>
  <c r="H86"/>
  <c r="J86" s="1"/>
  <c r="H112"/>
  <c r="J112" s="1"/>
  <c r="I6"/>
  <c r="G301"/>
  <c r="H173"/>
  <c r="J173" s="1"/>
  <c r="H9"/>
  <c r="J9" s="1"/>
  <c r="H89"/>
  <c r="J89" s="1"/>
  <c r="H91"/>
  <c r="J91" s="1"/>
  <c r="H180"/>
  <c r="J180" s="1"/>
  <c r="H92"/>
  <c r="J92" s="1"/>
  <c r="H64"/>
  <c r="J64" s="1"/>
  <c r="H287"/>
  <c r="J287" s="1"/>
  <c r="H52"/>
  <c r="J52" s="1"/>
  <c r="H81"/>
  <c r="J81" s="1"/>
  <c r="H290"/>
  <c r="J290" s="1"/>
  <c r="H138"/>
  <c r="J138" s="1"/>
  <c r="H182"/>
  <c r="J182" s="1"/>
  <c r="H248"/>
  <c r="J248" s="1"/>
  <c r="H243"/>
  <c r="J243" s="1"/>
  <c r="H13"/>
  <c r="J13" s="1"/>
  <c r="H157"/>
  <c r="J157" s="1"/>
  <c r="H74"/>
  <c r="J74" s="1"/>
  <c r="H208"/>
  <c r="J208" s="1"/>
  <c r="H187"/>
  <c r="J187" s="1"/>
  <c r="H212"/>
  <c r="J212" s="1"/>
  <c r="H6"/>
  <c r="J6" s="1"/>
  <c r="J301" s="1"/>
  <c r="H214"/>
  <c r="J214" s="1"/>
  <c r="H44"/>
  <c r="J44" s="1"/>
  <c r="H153"/>
  <c r="J153" s="1"/>
  <c r="H129"/>
  <c r="J129" s="1"/>
  <c r="H232"/>
  <c r="J232" s="1"/>
  <c r="H202"/>
  <c r="J202" s="1"/>
  <c r="H228"/>
  <c r="J228" s="1"/>
  <c r="H94"/>
  <c r="J94" s="1"/>
  <c r="H234"/>
  <c r="J234" s="1"/>
  <c r="H15"/>
  <c r="J15" s="1"/>
  <c r="H76"/>
  <c r="J76" s="1"/>
  <c r="H28"/>
  <c r="J28" s="1"/>
  <c r="H298"/>
  <c r="J298" s="1"/>
  <c r="H18"/>
  <c r="J18" s="1"/>
  <c r="H143"/>
  <c r="J143" s="1"/>
  <c r="H250"/>
  <c r="J250" s="1"/>
  <c r="H168"/>
  <c r="J168" s="1"/>
  <c r="H196"/>
  <c r="J196" s="1"/>
  <c r="H186"/>
  <c r="J186" s="1"/>
  <c r="H197"/>
  <c r="J197" s="1"/>
</calcChain>
</file>

<file path=xl/sharedStrings.xml><?xml version="1.0" encoding="utf-8"?>
<sst xmlns="http://schemas.openxmlformats.org/spreadsheetml/2006/main" count="2422" uniqueCount="350">
  <si>
    <t>Período:2020</t>
  </si>
  <si>
    <t>Município</t>
  </si>
  <si>
    <t>População_residente DATASUS</t>
  </si>
  <si>
    <t>População_residente ANS</t>
  </si>
  <si>
    <t xml:space="preserve">Regional de Saúde </t>
  </si>
  <si>
    <t>Meio Oeste</t>
  </si>
  <si>
    <t>Abdon Batista</t>
  </si>
  <si>
    <t xml:space="preserve"> Xanxerê</t>
  </si>
  <si>
    <t>Abelardo Luz</t>
  </si>
  <si>
    <t xml:space="preserve"> Alto Vale do Itajaí</t>
  </si>
  <si>
    <t>Agrolândia</t>
  </si>
  <si>
    <t>Agronômica</t>
  </si>
  <si>
    <t>Água Doce</t>
  </si>
  <si>
    <t>Oeste</t>
  </si>
  <si>
    <t>Águas de Chapecó</t>
  </si>
  <si>
    <t>Águas Frias</t>
  </si>
  <si>
    <t xml:space="preserve"> Grande Florianopolis</t>
  </si>
  <si>
    <t>Águas Mornas</t>
  </si>
  <si>
    <t>Alfredo Wagner</t>
  </si>
  <si>
    <t>Alto Ururguai Catarinense</t>
  </si>
  <si>
    <t>Alto Bela Vista</t>
  </si>
  <si>
    <t xml:space="preserve"> Extremo Oeste</t>
  </si>
  <si>
    <t>Anchieta</t>
  </si>
  <si>
    <t>Angelina</t>
  </si>
  <si>
    <t>Serra Catarinense</t>
  </si>
  <si>
    <t>Anita Garibaldi</t>
  </si>
  <si>
    <t>Anitápolis</t>
  </si>
  <si>
    <t>Antônio Carlos</t>
  </si>
  <si>
    <t xml:space="preserve"> Médio Vale do Itajaí</t>
  </si>
  <si>
    <t>Apiúna</t>
  </si>
  <si>
    <t>Arabutã</t>
  </si>
  <si>
    <t xml:space="preserve"> Nordeste</t>
  </si>
  <si>
    <t>Araquari</t>
  </si>
  <si>
    <t xml:space="preserve"> Extremo Sul Catarinense</t>
  </si>
  <si>
    <t>Araranguá</t>
  </si>
  <si>
    <t xml:space="preserve"> Laguna</t>
  </si>
  <si>
    <t>Armazém</t>
  </si>
  <si>
    <t xml:space="preserve"> Alto Vale do Rio do Peixe</t>
  </si>
  <si>
    <t>Arroio Trinta</t>
  </si>
  <si>
    <t>Arvoredo</t>
  </si>
  <si>
    <t>Ascurra</t>
  </si>
  <si>
    <t>Atalanta</t>
  </si>
  <si>
    <t>Aurora</t>
  </si>
  <si>
    <t>Balneário Arroio do Silva</t>
  </si>
  <si>
    <t>Balneário Barra do Sul</t>
  </si>
  <si>
    <t xml:space="preserve"> Foz do Itajaí</t>
  </si>
  <si>
    <t>Balneário Camboriú</t>
  </si>
  <si>
    <t>Balneário Gaivota</t>
  </si>
  <si>
    <t>Balneário Piçarras</t>
  </si>
  <si>
    <t xml:space="preserve"> Carbonifera</t>
  </si>
  <si>
    <t>Balneário Rincão</t>
  </si>
  <si>
    <t>Bandeirante</t>
  </si>
  <si>
    <t>Barra Bonita</t>
  </si>
  <si>
    <t>Barra Velha</t>
  </si>
  <si>
    <t xml:space="preserve"> Planalto Norte</t>
  </si>
  <si>
    <t>Bela Vista do Toldo</t>
  </si>
  <si>
    <t>Belmonte</t>
  </si>
  <si>
    <t>Benedito Novo</t>
  </si>
  <si>
    <t>Biguaçu</t>
  </si>
  <si>
    <t>Blumenau</t>
  </si>
  <si>
    <t>Bocaina do Sul</t>
  </si>
  <si>
    <t>Bom Jardim da Serra</t>
  </si>
  <si>
    <t>Bom Jesus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</si>
  <si>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</si>
  <si>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</si>
  <si>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</si>
  <si>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</si>
  <si>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</si>
  <si>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</si>
  <si>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</si>
  <si>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</si>
  <si>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</si>
  <si>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</si>
  <si>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</si>
  <si>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</si>
  <si>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</si>
  <si>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</si>
  <si>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</si>
  <si>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</si>
  <si>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</si>
  <si>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</si>
  <si>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</si>
  <si>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</si>
  <si>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</si>
  <si>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Catanduvas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</si>
  <si>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</si>
  <si>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</si>
  <si>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</si>
  <si>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</si>
  <si>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</si>
  <si>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</si>
  <si>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</si>
  <si>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</si>
  <si>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</si>
  <si>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</si>
  <si>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</si>
  <si>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</si>
  <si>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</si>
  <si>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</si>
  <si>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</si>
  <si>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</si>
  <si>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</si>
  <si>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</si>
  <si>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</si>
  <si>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</si>
  <si>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</si>
  <si>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</si>
  <si>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</si>
  <si>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</si>
  <si>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</si>
  <si>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</si>
  <si>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</si>
  <si>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</si>
  <si>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</si>
  <si>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</si>
  <si>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</si>
  <si>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</si>
  <si>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</si>
  <si>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</si>
  <si>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</si>
  <si>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</si>
  <si>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</si>
  <si>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</si>
  <si>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Guaraciaba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</si>
  <si>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</si>
  <si>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</si>
  <si>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</si>
  <si>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</si>
  <si>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</si>
  <si>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</si>
  <si>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</si>
  <si>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</si>
  <si>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</si>
  <si>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</si>
  <si>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</si>
  <si>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</si>
  <si>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</si>
  <si>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</si>
  <si>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</si>
  <si>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</si>
  <si>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</si>
  <si>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</si>
  <si>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</si>
  <si>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</si>
  <si>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</si>
  <si>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</si>
  <si>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</si>
  <si>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</si>
  <si>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</si>
  <si>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</si>
  <si>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</si>
  <si>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</si>
  <si>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</si>
  <si>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</si>
  <si>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</si>
  <si>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</si>
  <si>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</si>
  <si>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</si>
  <si>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</si>
  <si>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</si>
  <si>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</si>
  <si>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</si>
  <si>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</si>
  <si>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</si>
  <si>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</si>
  <si>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</si>
  <si>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</si>
  <si>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</si>
  <si>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</si>
  <si>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</si>
  <si>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</si>
  <si>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</si>
  <si>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</si>
  <si>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</si>
  <si>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</si>
  <si>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</si>
  <si>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</si>
  <si>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</si>
  <si>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</si>
  <si>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</si>
  <si>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</si>
  <si>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</si>
  <si>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</si>
  <si>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</si>
  <si>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</si>
  <si>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</si>
  <si>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</si>
  <si>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</si>
  <si>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</si>
  <si>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</si>
  <si>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</si>
  <si>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</si>
  <si>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</si>
  <si>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</si>
  <si>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</si>
  <si>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</si>
  <si>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</si>
  <si>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</si>
  <si>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</si>
  <si>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</si>
  <si>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</si>
  <si>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</si>
  <si>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</si>
  <si>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</si>
  <si>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</si>
  <si>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</si>
  <si>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</si>
  <si>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</si>
  <si>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</si>
  <si>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</si>
  <si>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</si>
  <si>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</si>
  <si>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</si>
  <si>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</si>
  <si>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</si>
  <si>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</si>
  <si>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</si>
  <si>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</si>
  <si>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</si>
  <si>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</si>
  <si>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</si>
  <si>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</si>
  <si>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</si>
  <si>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</si>
  <si>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</si>
  <si>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</si>
  <si>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</si>
  <si>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</si>
  <si>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</si>
  <si>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</si>
  <si>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</si>
  <si>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</si>
  <si>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</si>
  <si>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</si>
  <si>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</si>
  <si>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</si>
  <si>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</si>
  <si>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</si>
  <si>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</si>
  <si>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</si>
  <si>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</si>
  <si>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</si>
  <si>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</si>
  <si>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</si>
  <si>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</si>
  <si>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</si>
  <si>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</si>
  <si>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</si>
  <si>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</si>
  <si>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</si>
  <si>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</si>
  <si>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</si>
  <si>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</si>
  <si>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</si>
  <si>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</si>
  <si>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</si>
  <si>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</si>
  <si>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</si>
  <si>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</si>
  <si>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</si>
  <si>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</si>
  <si>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</si>
  <si>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Domingos</t>
  </si>
  <si>
    <t>São Francisco do Sul</t>
  </si>
  <si>
    <t>São João Batista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</si>
  <si>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</si>
  <si>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</si>
  <si>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</si>
  <si>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</si>
  <si>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</si>
  <si>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</si>
  <si>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</si>
  <si>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</si>
  <si>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</si>
  <si>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</si>
  <si>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</si>
  <si>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</si>
  <si>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</si>
  <si>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</si>
  <si>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</si>
  <si>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</si>
  <si>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</si>
  <si>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</si>
  <si>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</si>
  <si>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</si>
  <si>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</si>
  <si>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</si>
  <si>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</si>
  <si>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Tijucas</t>
  </si>
  <si>
    <t>Timbé do Sul</t>
  </si>
  <si>
    <t>Timbó</t>
  </si>
  <si>
    <t>Timbó Grande</t>
  </si>
  <si>
    <t xml:space="preserve">Total 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</si>
  <si>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</si>
  <si>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</si>
  <si>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</si>
  <si>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</si>
  <si>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</si>
  <si>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</si>
  <si>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</si>
  <si>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</si>
  <si>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</si>
  <si>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</si>
  <si>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</si>
  <si>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</si>
  <si>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</si>
  <si>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</si>
  <si>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</si>
  <si>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</si>
  <si>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</si>
  <si>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</si>
  <si>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</si>
  <si>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</si>
  <si>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</si>
  <si>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</si>
  <si>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</si>
  <si>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Pescaria Brava</t>
  </si>
  <si>
    <t xml:space="preserve">População SUS  </t>
  </si>
  <si>
    <t xml:space="preserve">População SUS </t>
  </si>
  <si>
    <t>Faixa Etária 3: &gt; 35 Anos com risco elevado (equivalente a 1% do total )</t>
  </si>
  <si>
    <t>População_residente DATASUS 1%</t>
  </si>
  <si>
    <t>População_residente ANS 1%</t>
  </si>
  <si>
    <t>População SUS 1%</t>
  </si>
  <si>
    <t>Faixa Etária 1   : 50 a 59 anos, 60 a 69 anos</t>
  </si>
  <si>
    <t>Faixa Etária 1:    40 a 49 anos</t>
  </si>
  <si>
    <t xml:space="preserve">Colo de Utero </t>
  </si>
  <si>
    <t xml:space="preserve">Mama </t>
  </si>
  <si>
    <t xml:space="preserve">Percentual Populacional </t>
  </si>
  <si>
    <t>Valor referente a Câncer de mama</t>
  </si>
  <si>
    <t>Valor Referente Câncer de colo do útero</t>
  </si>
  <si>
    <t>População residente ANS</t>
  </si>
  <si>
    <t>População residente DATASUS</t>
  </si>
  <si>
    <t xml:space="preserve">                            ESTADO DE SANTA CATARINA</t>
  </si>
  <si>
    <t xml:space="preserve">                          SECRETARIA DE ESTADO DA SAÚDE</t>
  </si>
  <si>
    <t xml:space="preserve">                          SUPERINTENDÊNCIA DE SERVIÇOS ESPECIALIZADOS E REGULAÇÃO</t>
  </si>
  <si>
    <t xml:space="preserve">                          GERÊNCIA DE CONTROLE E AVALIAÇÃO DO SUS</t>
  </si>
  <si>
    <t>População residente segundo Município</t>
  </si>
  <si>
    <r>
      <t>Unidade da Federação:</t>
    </r>
    <r>
      <rPr>
        <sz val="10"/>
        <color rgb="FF000000"/>
        <rFont val="Trebuchet MS"/>
        <family val="2"/>
      </rPr>
      <t> Santa Catarina</t>
    </r>
  </si>
  <si>
    <r>
      <t>Sexo:</t>
    </r>
    <r>
      <rPr>
        <sz val="10"/>
        <color rgb="FF000000"/>
        <rFont val="Trebuchet MS"/>
        <family val="2"/>
      </rPr>
      <t> Feminino</t>
    </r>
  </si>
  <si>
    <r>
      <t>Faixa Etária 1:</t>
    </r>
    <r>
      <rPr>
        <sz val="10"/>
        <color rgb="FF000000"/>
        <rFont val="Trebuchet MS"/>
        <family val="2"/>
      </rPr>
      <t> 40 a 49 anos</t>
    </r>
  </si>
  <si>
    <r>
      <t>Período:</t>
    </r>
    <r>
      <rPr>
        <sz val="10"/>
        <color rgb="FF000000"/>
        <rFont val="Trebuchet MS"/>
        <family val="2"/>
      </rPr>
      <t> 2020</t>
    </r>
  </si>
  <si>
    <r>
      <t>Faixa Etária 1:</t>
    </r>
    <r>
      <rPr>
        <sz val="10"/>
        <color rgb="FF000000"/>
        <rFont val="Trebuchet MS"/>
        <family val="2"/>
      </rPr>
      <t> 50 a 59 anos, 60 a 69 anos</t>
    </r>
  </si>
  <si>
    <r>
      <t>Faixa Etária 2:</t>
    </r>
    <r>
      <rPr>
        <sz val="10"/>
        <color rgb="FF000000"/>
        <rFont val="Trebuchet MS"/>
        <family val="2"/>
      </rPr>
      <t> De 35 a 39 anos, De 40 a 44 anos, De 45 a 49 anos, De 50 a 54 anos, De 55 a 59 anos, De 60 a 64 anos, De 65 a 69 anos, De 70 a 74 anos, De 75 a 79 anos, De 80 anos ou mais</t>
    </r>
  </si>
  <si>
    <t xml:space="preserve">considerando 1% da população </t>
  </si>
  <si>
    <t xml:space="preserve">Total a ser repassado Município/Referência </t>
  </si>
  <si>
    <t>Valores Conforme Portaria 3712/2020</t>
  </si>
  <si>
    <t>Unidade da Federação: Santa Catarina</t>
  </si>
  <si>
    <t>Sexo: Feminino</t>
  </si>
  <si>
    <t xml:space="preserve"> </t>
  </si>
  <si>
    <t>Fontes : TABNET DATASUS / TABNET ANS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</si>
</sst>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14" xfId="0" applyBorder="1"/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0" fillId="0" borderId="14" xfId="0" applyBorder="1" applyAlignment="1">
      <alignment horizontal="left"/>
    </xf>
    <xf numFmtId="0" fontId="0" fillId="0" borderId="24" xfId="0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30" xfId="0" applyBorder="1"/>
    <xf numFmtId="0" fontId="2" fillId="0" borderId="30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2" fillId="0" borderId="14" xfId="0" applyFont="1" applyBorder="1"/>
    <xf numFmtId="0" fontId="2" fillId="0" borderId="22" xfId="0" applyFont="1" applyBorder="1"/>
    <xf numFmtId="3" fontId="0" fillId="0" borderId="14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3" borderId="7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  <xf numFmtId="3" fontId="0" fillId="4" borderId="17" xfId="0" applyNumberForma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0" borderId="31" xfId="0" applyNumberForma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33" xfId="0" applyBorder="1"/>
    <xf numFmtId="0" fontId="0" fillId="0" borderId="34" xfId="0" applyBorder="1"/>
    <xf numFmtId="0" fontId="0" fillId="0" borderId="32" xfId="0" applyBorder="1" applyAlignment="1">
      <alignment horizontal="center" vertic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9" fontId="0" fillId="8" borderId="2" xfId="0" applyNumberFormat="1" applyFill="1" applyBorder="1" applyAlignment="1">
      <alignment horizontal="center"/>
    </xf>
    <xf numFmtId="44" fontId="0" fillId="9" borderId="2" xfId="1" applyFont="1" applyFill="1" applyBorder="1" applyAlignment="1">
      <alignment horizontal="center"/>
    </xf>
    <xf numFmtId="44" fontId="2" fillId="6" borderId="2" xfId="1" applyFon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3" xfId="0" applyFont="1" applyBorder="1"/>
    <xf numFmtId="0" fontId="0" fillId="0" borderId="35" xfId="0" applyBorder="1"/>
    <xf numFmtId="0" fontId="0" fillId="0" borderId="12" xfId="0" applyBorder="1"/>
    <xf numFmtId="44" fontId="0" fillId="0" borderId="12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20" xfId="0" applyBorder="1"/>
    <xf numFmtId="0" fontId="0" fillId="0" borderId="37" xfId="0" applyBorder="1"/>
    <xf numFmtId="44" fontId="0" fillId="0" borderId="37" xfId="1" applyFont="1" applyBorder="1" applyAlignment="1">
      <alignment horizontal="center"/>
    </xf>
    <xf numFmtId="0" fontId="0" fillId="0" borderId="4" xfId="0" applyBorder="1"/>
    <xf numFmtId="44" fontId="0" fillId="0" borderId="5" xfId="0" applyNumberFormat="1" applyBorder="1"/>
    <xf numFmtId="0" fontId="0" fillId="0" borderId="18" xfId="0" applyBorder="1"/>
    <xf numFmtId="44" fontId="0" fillId="0" borderId="15" xfId="0" applyNumberFormat="1" applyBorder="1"/>
    <xf numFmtId="44" fontId="0" fillId="10" borderId="2" xfId="0" applyNumberFormat="1" applyFill="1" applyBorder="1"/>
    <xf numFmtId="44" fontId="0" fillId="0" borderId="14" xfId="1" applyFon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3" fontId="0" fillId="7" borderId="2" xfId="0" applyNumberForma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3" fontId="0" fillId="0" borderId="38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2" xfId="1" applyFont="1" applyBorder="1" applyAlignment="1">
      <alignment horizontal="center" vertical="center" wrapText="1"/>
    </xf>
    <xf numFmtId="44" fontId="0" fillId="0" borderId="10" xfId="0" applyNumberFormat="1" applyBorder="1"/>
    <xf numFmtId="0" fontId="5" fillId="0" borderId="0" xfId="0" applyFont="1"/>
    <xf numFmtId="3" fontId="0" fillId="0" borderId="0" xfId="0" applyNumberFormat="1"/>
    <xf numFmtId="0" fontId="2" fillId="0" borderId="21" xfId="0" applyFont="1" applyBorder="1"/>
    <xf numFmtId="0" fontId="2" fillId="0" borderId="7" xfId="0" applyFont="1" applyBorder="1" applyAlignment="1">
      <alignment horizontal="left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6" xfId="1" applyFont="1" applyBorder="1" applyAlignment="1">
      <alignment horizontal="center"/>
    </xf>
    <xf numFmtId="44" fontId="0" fillId="0" borderId="39" xfId="1" applyFont="1" applyBorder="1" applyAlignment="1">
      <alignment horizontal="center"/>
    </xf>
    <xf numFmtId="44" fontId="0" fillId="0" borderId="17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317</xdr:row>
      <xdr:rowOff>0</xdr:rowOff>
    </xdr:from>
    <xdr:to>
      <xdr:col>1</xdr:col>
      <xdr:colOff>304800</xdr:colOff>
      <xdr:row>318</xdr:row>
      <xdr:rowOff>66675</xdr:rowOff>
    </xdr:to>
    <xdr:sp macro="" textlink="">
      <xdr:nvSpPr>
        <xdr:cNvPr id="4104" name="AutoShape 8" descr="Símbolos - Governo do Estado de Santa Catarina"/>
        <xdr:cNvSpPr>
          <a:spLocks noChangeAspect="1" noChangeArrowheads="1"/>
        </xdr:cNvSpPr>
      </xdr:nvSpPr>
      <xdr:spPr bwMode="auto">
        <a:xfrm>
          <a:off x="666750" y="6094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317</xdr:row>
      <xdr:rowOff>0</xdr:rowOff>
    </xdr:from>
    <xdr:to>
      <xdr:col>2</xdr:col>
      <xdr:colOff>304800</xdr:colOff>
      <xdr:row>318</xdr:row>
      <xdr:rowOff>66675</xdr:rowOff>
    </xdr:to>
    <xdr:sp macro="" textlink="">
      <xdr:nvSpPr>
        <xdr:cNvPr id="4106" name="AutoShape 10" descr="sc arma"/>
        <xdr:cNvSpPr>
          <a:spLocks noChangeAspect="1" noChangeArrowheads="1"/>
        </xdr:cNvSpPr>
      </xdr:nvSpPr>
      <xdr:spPr bwMode="auto">
        <a:xfrm>
          <a:off x="2171700" y="60940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0</xdr:row>
      <xdr:rowOff>62245</xdr:rowOff>
    </xdr:from>
    <xdr:to>
      <xdr:col>1</xdr:col>
      <xdr:colOff>0</xdr:colOff>
      <xdr:row>3</xdr:row>
      <xdr:rowOff>99976</xdr:rowOff>
    </xdr:to>
    <xdr:pic>
      <xdr:nvPicPr>
        <xdr:cNvPr id="8" name="Imagem 7" descr="Brasão de Armas de Santa Catari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62245"/>
          <a:ext cx="638175" cy="723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6"/>
  <sheetViews>
    <sheetView topLeftCell="A287" workbookViewId="0">
      <selection activeCell="B299" sqref="B5:B299"/>
    </sheetView>
  </sheetViews>
  <sheetFormatPr defaultRowHeight="15"/>
  <cols>
    <col min="1" max="1" width="11.28515625" customWidth="1"/>
    <col min="2" max="2" width="25" customWidth="1"/>
    <col min="3" max="3" width="25.28515625" customWidth="1"/>
    <col min="4" max="4" width="23.85546875" style="1" customWidth="1"/>
    <col min="5" max="5" width="21.42578125" style="1" customWidth="1"/>
    <col min="6" max="6" width="23.85546875" customWidth="1"/>
    <col min="7" max="7" width="21" customWidth="1"/>
    <col min="8" max="8" width="19" customWidth="1"/>
  </cols>
  <sheetData>
    <row r="1" spans="1:8" ht="15.75" thickBot="1"/>
    <row r="2" spans="1:8">
      <c r="A2" s="97" t="s">
        <v>323</v>
      </c>
      <c r="B2" s="98"/>
      <c r="C2" s="98"/>
      <c r="D2" s="98"/>
      <c r="E2" s="98"/>
      <c r="F2" s="98"/>
      <c r="G2" s="51"/>
      <c r="H2" s="52"/>
    </row>
    <row r="3" spans="1:8" ht="15.75" thickBot="1">
      <c r="A3" s="99" t="s">
        <v>0</v>
      </c>
      <c r="B3" s="100"/>
      <c r="C3" s="100"/>
      <c r="D3" s="100"/>
      <c r="E3" s="100"/>
      <c r="F3" s="100"/>
      <c r="G3" s="53"/>
      <c r="H3" s="54"/>
    </row>
    <row r="4" spans="1:8" ht="31.5" customHeight="1" thickBot="1">
      <c r="A4" s="8"/>
      <c r="B4" s="32" t="s">
        <v>1</v>
      </c>
      <c r="C4" s="32" t="s">
        <v>4</v>
      </c>
      <c r="D4" s="33" t="s">
        <v>2</v>
      </c>
      <c r="E4" s="33" t="s">
        <v>3</v>
      </c>
      <c r="F4" s="49" t="s">
        <v>317</v>
      </c>
      <c r="G4" s="55" t="s">
        <v>326</v>
      </c>
      <c r="H4" s="55" t="s">
        <v>325</v>
      </c>
    </row>
    <row r="5" spans="1:8">
      <c r="A5" s="8">
        <v>420005</v>
      </c>
      <c r="B5" s="17" t="s">
        <v>6</v>
      </c>
      <c r="C5" s="8" t="s">
        <v>5</v>
      </c>
      <c r="D5" s="13">
        <v>308</v>
      </c>
      <c r="E5" s="13">
        <v>21</v>
      </c>
      <c r="F5" s="13">
        <f>D5-E5</f>
        <v>287</v>
      </c>
    </row>
    <row r="6" spans="1:8">
      <c r="A6" s="8">
        <v>420010</v>
      </c>
      <c r="B6" s="17" t="s">
        <v>8</v>
      </c>
      <c r="C6" s="8" t="s">
        <v>7</v>
      </c>
      <c r="D6" s="13">
        <v>1755</v>
      </c>
      <c r="E6" s="13">
        <v>102</v>
      </c>
      <c r="F6" s="13">
        <f t="shared" ref="F6:F69" si="0">D6-E6</f>
        <v>1653</v>
      </c>
    </row>
    <row r="7" spans="1:8">
      <c r="A7" s="8">
        <v>420020</v>
      </c>
      <c r="B7" s="17" t="s">
        <v>10</v>
      </c>
      <c r="C7" s="8" t="s">
        <v>9</v>
      </c>
      <c r="D7" s="13">
        <v>1032</v>
      </c>
      <c r="E7" s="13">
        <v>20</v>
      </c>
      <c r="F7" s="13">
        <f t="shared" si="0"/>
        <v>1012</v>
      </c>
    </row>
    <row r="8" spans="1:8">
      <c r="A8" s="8">
        <v>420030</v>
      </c>
      <c r="B8" s="17" t="s">
        <v>11</v>
      </c>
      <c r="C8" s="8" t="s">
        <v>9</v>
      </c>
      <c r="D8" s="13">
        <v>574</v>
      </c>
      <c r="E8" s="13">
        <v>25</v>
      </c>
      <c r="F8" s="13">
        <f t="shared" si="0"/>
        <v>549</v>
      </c>
    </row>
    <row r="9" spans="1:8">
      <c r="A9" s="8">
        <v>420040</v>
      </c>
      <c r="B9" s="17" t="s">
        <v>12</v>
      </c>
      <c r="C9" s="8" t="s">
        <v>5</v>
      </c>
      <c r="D9" s="13">
        <v>726</v>
      </c>
      <c r="E9" s="13">
        <v>87</v>
      </c>
      <c r="F9" s="13">
        <f t="shared" si="0"/>
        <v>639</v>
      </c>
    </row>
    <row r="10" spans="1:8">
      <c r="A10" s="8">
        <v>420050</v>
      </c>
      <c r="B10" s="17" t="s">
        <v>14</v>
      </c>
      <c r="C10" s="8" t="s">
        <v>13</v>
      </c>
      <c r="D10" s="13">
        <v>688</v>
      </c>
      <c r="E10" s="13">
        <v>13</v>
      </c>
      <c r="F10" s="13">
        <f t="shared" si="0"/>
        <v>675</v>
      </c>
    </row>
    <row r="11" spans="1:8">
      <c r="A11" s="8">
        <v>420055</v>
      </c>
      <c r="B11" s="17" t="s">
        <v>15</v>
      </c>
      <c r="C11" s="8" t="s">
        <v>13</v>
      </c>
      <c r="D11" s="13">
        <v>293</v>
      </c>
      <c r="E11" s="13">
        <v>8</v>
      </c>
      <c r="F11" s="13">
        <f t="shared" si="0"/>
        <v>285</v>
      </c>
    </row>
    <row r="12" spans="1:8">
      <c r="A12" s="8">
        <v>420060</v>
      </c>
      <c r="B12" s="17" t="s">
        <v>17</v>
      </c>
      <c r="C12" s="8" t="s">
        <v>16</v>
      </c>
      <c r="D12" s="13">
        <v>750</v>
      </c>
      <c r="E12" s="13">
        <v>27</v>
      </c>
      <c r="F12" s="13">
        <f t="shared" si="0"/>
        <v>723</v>
      </c>
    </row>
    <row r="13" spans="1:8">
      <c r="A13" s="8">
        <v>420070</v>
      </c>
      <c r="B13" s="17" t="s">
        <v>18</v>
      </c>
      <c r="C13" s="8" t="s">
        <v>16</v>
      </c>
      <c r="D13" s="13">
        <v>1128</v>
      </c>
      <c r="E13" s="13">
        <v>25</v>
      </c>
      <c r="F13" s="13">
        <f t="shared" si="0"/>
        <v>1103</v>
      </c>
    </row>
    <row r="14" spans="1:8">
      <c r="A14" s="8">
        <v>420075</v>
      </c>
      <c r="B14" s="17" t="s">
        <v>20</v>
      </c>
      <c r="C14" s="8" t="s">
        <v>19</v>
      </c>
      <c r="D14" s="13">
        <v>284</v>
      </c>
      <c r="E14" s="13">
        <v>15</v>
      </c>
      <c r="F14" s="13">
        <f t="shared" si="0"/>
        <v>269</v>
      </c>
    </row>
    <row r="15" spans="1:8">
      <c r="A15" s="8">
        <v>420080</v>
      </c>
      <c r="B15" s="17" t="s">
        <v>22</v>
      </c>
      <c r="C15" s="8" t="s">
        <v>21</v>
      </c>
      <c r="D15" s="13">
        <v>669</v>
      </c>
      <c r="E15" s="13">
        <v>16</v>
      </c>
      <c r="F15" s="13">
        <f t="shared" si="0"/>
        <v>653</v>
      </c>
    </row>
    <row r="16" spans="1:8">
      <c r="A16" s="8">
        <v>420090</v>
      </c>
      <c r="B16" s="17" t="s">
        <v>23</v>
      </c>
      <c r="C16" s="8" t="s">
        <v>16</v>
      </c>
      <c r="D16" s="13">
        <v>581</v>
      </c>
      <c r="E16" s="13">
        <v>31</v>
      </c>
      <c r="F16" s="13">
        <f t="shared" si="0"/>
        <v>550</v>
      </c>
    </row>
    <row r="17" spans="1:6">
      <c r="A17" s="8">
        <v>420100</v>
      </c>
      <c r="B17" s="17" t="s">
        <v>25</v>
      </c>
      <c r="C17" s="8" t="s">
        <v>24</v>
      </c>
      <c r="D17" s="13">
        <v>847</v>
      </c>
      <c r="E17" s="13">
        <v>20</v>
      </c>
      <c r="F17" s="13">
        <f t="shared" si="0"/>
        <v>827</v>
      </c>
    </row>
    <row r="18" spans="1:6">
      <c r="A18" s="8">
        <v>420110</v>
      </c>
      <c r="B18" s="17" t="s">
        <v>26</v>
      </c>
      <c r="C18" s="8" t="s">
        <v>16</v>
      </c>
      <c r="D18" s="13">
        <v>387</v>
      </c>
      <c r="E18" s="13">
        <v>10</v>
      </c>
      <c r="F18" s="13">
        <f t="shared" si="0"/>
        <v>377</v>
      </c>
    </row>
    <row r="19" spans="1:6">
      <c r="A19" s="8">
        <v>420120</v>
      </c>
      <c r="B19" s="17" t="s">
        <v>27</v>
      </c>
      <c r="C19" s="8" t="s">
        <v>16</v>
      </c>
      <c r="D19" s="13">
        <v>888</v>
      </c>
      <c r="E19" s="13">
        <v>102</v>
      </c>
      <c r="F19" s="13">
        <f t="shared" si="0"/>
        <v>786</v>
      </c>
    </row>
    <row r="20" spans="1:6">
      <c r="A20" s="8">
        <v>420125</v>
      </c>
      <c r="B20" s="17" t="s">
        <v>29</v>
      </c>
      <c r="C20" s="8" t="s">
        <v>28</v>
      </c>
      <c r="D20" s="13">
        <v>1069</v>
      </c>
      <c r="E20" s="13">
        <v>64</v>
      </c>
      <c r="F20" s="13">
        <f t="shared" si="0"/>
        <v>1005</v>
      </c>
    </row>
    <row r="21" spans="1:6">
      <c r="A21" s="8">
        <v>420127</v>
      </c>
      <c r="B21" s="17" t="s">
        <v>30</v>
      </c>
      <c r="C21" s="8" t="s">
        <v>19</v>
      </c>
      <c r="D21" s="13">
        <v>511</v>
      </c>
      <c r="E21" s="13">
        <v>35</v>
      </c>
      <c r="F21" s="13">
        <f t="shared" si="0"/>
        <v>476</v>
      </c>
    </row>
    <row r="22" spans="1:6">
      <c r="A22" s="8">
        <v>420130</v>
      </c>
      <c r="B22" s="17" t="s">
        <v>32</v>
      </c>
      <c r="C22" s="8" t="s">
        <v>31</v>
      </c>
      <c r="D22" s="13">
        <v>2877</v>
      </c>
      <c r="E22" s="13">
        <v>262</v>
      </c>
      <c r="F22" s="13">
        <f t="shared" si="0"/>
        <v>2615</v>
      </c>
    </row>
    <row r="23" spans="1:6">
      <c r="A23" s="8">
        <v>420140</v>
      </c>
      <c r="B23" s="17" t="s">
        <v>34</v>
      </c>
      <c r="C23" s="8" t="s">
        <v>33</v>
      </c>
      <c r="D23" s="13">
        <v>7640</v>
      </c>
      <c r="E23" s="13">
        <v>616</v>
      </c>
      <c r="F23" s="13">
        <f t="shared" si="0"/>
        <v>7024</v>
      </c>
    </row>
    <row r="24" spans="1:6">
      <c r="A24" s="8">
        <v>420150</v>
      </c>
      <c r="B24" s="17" t="s">
        <v>36</v>
      </c>
      <c r="C24" s="8" t="s">
        <v>35</v>
      </c>
      <c r="D24" s="13">
        <v>945</v>
      </c>
      <c r="E24" s="13">
        <v>63</v>
      </c>
      <c r="F24" s="13">
        <f t="shared" si="0"/>
        <v>882</v>
      </c>
    </row>
    <row r="25" spans="1:6">
      <c r="A25" s="8">
        <v>420160</v>
      </c>
      <c r="B25" s="17" t="s">
        <v>38</v>
      </c>
      <c r="C25" s="8" t="s">
        <v>37</v>
      </c>
      <c r="D25" s="13">
        <v>498</v>
      </c>
      <c r="E25" s="13">
        <v>62</v>
      </c>
      <c r="F25" s="13">
        <f t="shared" si="0"/>
        <v>436</v>
      </c>
    </row>
    <row r="26" spans="1:6">
      <c r="A26" s="8">
        <v>420165</v>
      </c>
      <c r="B26" s="17" t="s">
        <v>39</v>
      </c>
      <c r="C26" s="8" t="s">
        <v>13</v>
      </c>
      <c r="D26" s="13">
        <v>266</v>
      </c>
      <c r="E26" s="13">
        <v>2</v>
      </c>
      <c r="F26" s="13">
        <f t="shared" si="0"/>
        <v>264</v>
      </c>
    </row>
    <row r="27" spans="1:6">
      <c r="A27" s="8">
        <v>420170</v>
      </c>
      <c r="B27" s="17" t="s">
        <v>40</v>
      </c>
      <c r="C27" s="8" t="s">
        <v>28</v>
      </c>
      <c r="D27" s="13">
        <v>964</v>
      </c>
      <c r="E27" s="13">
        <v>74</v>
      </c>
      <c r="F27" s="13">
        <f t="shared" si="0"/>
        <v>890</v>
      </c>
    </row>
    <row r="28" spans="1:6">
      <c r="A28" s="8">
        <v>420180</v>
      </c>
      <c r="B28" s="17" t="s">
        <v>41</v>
      </c>
      <c r="C28" s="8" t="s">
        <v>9</v>
      </c>
      <c r="D28" s="13">
        <v>410</v>
      </c>
      <c r="E28" s="13">
        <v>14</v>
      </c>
      <c r="F28" s="13">
        <f t="shared" si="0"/>
        <v>396</v>
      </c>
    </row>
    <row r="29" spans="1:6">
      <c r="A29" s="8">
        <v>420190</v>
      </c>
      <c r="B29" s="17" t="s">
        <v>42</v>
      </c>
      <c r="C29" s="8" t="s">
        <v>9</v>
      </c>
      <c r="D29" s="13">
        <v>641</v>
      </c>
      <c r="E29" s="13">
        <v>10</v>
      </c>
      <c r="F29" s="13">
        <f t="shared" si="0"/>
        <v>631</v>
      </c>
    </row>
    <row r="30" spans="1:6">
      <c r="A30" s="8">
        <v>420195</v>
      </c>
      <c r="B30" s="17" t="s">
        <v>43</v>
      </c>
      <c r="C30" s="8" t="s">
        <v>33</v>
      </c>
      <c r="D30" s="13">
        <v>1855</v>
      </c>
      <c r="E30" s="13">
        <v>91</v>
      </c>
      <c r="F30" s="13">
        <f t="shared" si="0"/>
        <v>1764</v>
      </c>
    </row>
    <row r="31" spans="1:6">
      <c r="A31" s="8">
        <v>420205</v>
      </c>
      <c r="B31" s="17" t="s">
        <v>44</v>
      </c>
      <c r="C31" s="8" t="s">
        <v>31</v>
      </c>
      <c r="D31" s="13">
        <v>1796</v>
      </c>
      <c r="E31" s="13">
        <v>130</v>
      </c>
      <c r="F31" s="13">
        <f t="shared" si="0"/>
        <v>1666</v>
      </c>
    </row>
    <row r="32" spans="1:6">
      <c r="A32" s="8">
        <v>420200</v>
      </c>
      <c r="B32" s="17" t="s">
        <v>46</v>
      </c>
      <c r="C32" s="8" t="s">
        <v>45</v>
      </c>
      <c r="D32" s="13">
        <v>18327</v>
      </c>
      <c r="E32" s="13">
        <v>4674</v>
      </c>
      <c r="F32" s="13">
        <f t="shared" si="0"/>
        <v>13653</v>
      </c>
    </row>
    <row r="33" spans="1:6">
      <c r="A33" s="8">
        <v>420207</v>
      </c>
      <c r="B33" s="17" t="s">
        <v>47</v>
      </c>
      <c r="C33" s="8" t="s">
        <v>33</v>
      </c>
      <c r="D33" s="13">
        <v>1616</v>
      </c>
      <c r="E33" s="13">
        <v>73</v>
      </c>
      <c r="F33" s="13">
        <f t="shared" si="0"/>
        <v>1543</v>
      </c>
    </row>
    <row r="34" spans="1:6">
      <c r="A34" s="8">
        <v>421280</v>
      </c>
      <c r="B34" s="17" t="s">
        <v>48</v>
      </c>
      <c r="C34" s="8" t="s">
        <v>45</v>
      </c>
      <c r="D34" s="13">
        <v>2637</v>
      </c>
      <c r="E34" s="13">
        <v>321</v>
      </c>
      <c r="F34" s="13">
        <f t="shared" si="0"/>
        <v>2316</v>
      </c>
    </row>
    <row r="35" spans="1:6">
      <c r="A35" s="8">
        <v>422000</v>
      </c>
      <c r="B35" s="17" t="s">
        <v>50</v>
      </c>
      <c r="C35" s="8" t="s">
        <v>49</v>
      </c>
      <c r="D35" s="13">
        <v>1562</v>
      </c>
      <c r="E35" s="13"/>
      <c r="F35" s="13">
        <f t="shared" si="0"/>
        <v>1562</v>
      </c>
    </row>
    <row r="36" spans="1:6">
      <c r="A36" s="8">
        <v>420208</v>
      </c>
      <c r="B36" s="17" t="s">
        <v>51</v>
      </c>
      <c r="C36" s="8" t="s">
        <v>21</v>
      </c>
      <c r="D36" s="13">
        <v>357</v>
      </c>
      <c r="E36" s="13">
        <v>7</v>
      </c>
      <c r="F36" s="13">
        <f t="shared" si="0"/>
        <v>350</v>
      </c>
    </row>
    <row r="37" spans="1:6">
      <c r="A37" s="8">
        <v>420209</v>
      </c>
      <c r="B37" s="17" t="s">
        <v>52</v>
      </c>
      <c r="C37" s="8" t="s">
        <v>21</v>
      </c>
      <c r="D37" s="13">
        <v>208</v>
      </c>
      <c r="E37" s="13">
        <v>8</v>
      </c>
      <c r="F37" s="13">
        <f t="shared" si="0"/>
        <v>200</v>
      </c>
    </row>
    <row r="38" spans="1:6">
      <c r="A38" s="8">
        <v>420210</v>
      </c>
      <c r="B38" s="17" t="s">
        <v>53</v>
      </c>
      <c r="C38" s="8" t="s">
        <v>31</v>
      </c>
      <c r="D38" s="13">
        <v>3560</v>
      </c>
      <c r="E38" s="13">
        <v>380</v>
      </c>
      <c r="F38" s="13">
        <f t="shared" si="0"/>
        <v>3180</v>
      </c>
    </row>
    <row r="39" spans="1:6">
      <c r="A39" s="8">
        <v>420213</v>
      </c>
      <c r="B39" s="17" t="s">
        <v>55</v>
      </c>
      <c r="C39" s="8" t="s">
        <v>54</v>
      </c>
      <c r="D39" s="13">
        <v>585</v>
      </c>
      <c r="E39" s="13">
        <v>1</v>
      </c>
      <c r="F39" s="13">
        <f t="shared" si="0"/>
        <v>584</v>
      </c>
    </row>
    <row r="40" spans="1:6">
      <c r="A40" s="8">
        <v>420215</v>
      </c>
      <c r="B40" s="17" t="s">
        <v>56</v>
      </c>
      <c r="C40" s="8" t="s">
        <v>21</v>
      </c>
      <c r="D40" s="13">
        <v>302</v>
      </c>
      <c r="E40" s="13">
        <v>10</v>
      </c>
      <c r="F40" s="13">
        <f t="shared" si="0"/>
        <v>292</v>
      </c>
    </row>
    <row r="41" spans="1:6">
      <c r="A41" s="8">
        <v>420220</v>
      </c>
      <c r="B41" s="17" t="s">
        <v>57</v>
      </c>
      <c r="C41" s="8" t="s">
        <v>28</v>
      </c>
      <c r="D41" s="13">
        <v>1201</v>
      </c>
      <c r="E41" s="13">
        <v>304</v>
      </c>
      <c r="F41" s="13">
        <f t="shared" si="0"/>
        <v>897</v>
      </c>
    </row>
    <row r="42" spans="1:6">
      <c r="A42" s="8">
        <v>420230</v>
      </c>
      <c r="B42" s="17" t="s">
        <v>58</v>
      </c>
      <c r="C42" s="8" t="s">
        <v>16</v>
      </c>
      <c r="D42" s="13">
        <v>7414</v>
      </c>
      <c r="E42" s="13">
        <v>681</v>
      </c>
      <c r="F42" s="13">
        <f t="shared" si="0"/>
        <v>6733</v>
      </c>
    </row>
    <row r="43" spans="1:6">
      <c r="A43" s="8">
        <v>420240</v>
      </c>
      <c r="B43" s="17" t="s">
        <v>59</v>
      </c>
      <c r="C43" s="8" t="s">
        <v>28</v>
      </c>
      <c r="D43" s="13">
        <v>40831</v>
      </c>
      <c r="E43" s="13">
        <v>11380</v>
      </c>
      <c r="F43" s="13">
        <f t="shared" si="0"/>
        <v>29451</v>
      </c>
    </row>
    <row r="44" spans="1:6">
      <c r="A44" s="8">
        <v>420243</v>
      </c>
      <c r="B44" s="17" t="s">
        <v>60</v>
      </c>
      <c r="C44" s="8" t="s">
        <v>24</v>
      </c>
      <c r="D44" s="13">
        <v>397</v>
      </c>
      <c r="E44" s="13">
        <v>13</v>
      </c>
      <c r="F44" s="13">
        <f t="shared" si="0"/>
        <v>384</v>
      </c>
    </row>
    <row r="45" spans="1:6">
      <c r="A45" s="8">
        <v>420250</v>
      </c>
      <c r="B45" s="17" t="s">
        <v>61</v>
      </c>
      <c r="C45" s="8" t="s">
        <v>24</v>
      </c>
      <c r="D45" s="13">
        <v>475</v>
      </c>
      <c r="E45" s="13">
        <v>31</v>
      </c>
      <c r="F45" s="13">
        <f t="shared" si="0"/>
        <v>444</v>
      </c>
    </row>
    <row r="46" spans="1:6">
      <c r="A46" s="8">
        <v>420253</v>
      </c>
      <c r="B46" s="17" t="s">
        <v>62</v>
      </c>
      <c r="C46" s="8" t="s">
        <v>7</v>
      </c>
      <c r="D46" s="13">
        <v>297</v>
      </c>
      <c r="E46" s="13">
        <v>4</v>
      </c>
      <c r="F46" s="13">
        <f t="shared" si="0"/>
        <v>293</v>
      </c>
    </row>
    <row r="47" spans="1:6">
      <c r="A47" s="8">
        <v>420257</v>
      </c>
      <c r="B47" s="17" t="s">
        <v>63</v>
      </c>
      <c r="C47" s="8" t="s">
        <v>21</v>
      </c>
      <c r="D47" s="13">
        <v>280</v>
      </c>
      <c r="E47" s="13"/>
      <c r="F47" s="13">
        <f t="shared" si="0"/>
        <v>280</v>
      </c>
    </row>
    <row r="48" spans="1:6">
      <c r="A48" s="8">
        <v>420260</v>
      </c>
      <c r="B48" s="17" t="s">
        <v>64</v>
      </c>
      <c r="C48" s="8" t="s">
        <v>24</v>
      </c>
      <c r="D48" s="13">
        <v>989</v>
      </c>
      <c r="E48" s="13">
        <v>32</v>
      </c>
      <c r="F48" s="13">
        <f t="shared" si="0"/>
        <v>957</v>
      </c>
    </row>
    <row r="49" spans="1:6">
      <c r="A49" s="8">
        <v>420245</v>
      </c>
      <c r="B49" s="17" t="s">
        <v>65</v>
      </c>
      <c r="C49" s="8" t="s">
        <v>45</v>
      </c>
      <c r="D49" s="13">
        <v>2148</v>
      </c>
      <c r="E49" s="13">
        <v>225</v>
      </c>
      <c r="F49" s="13">
        <f t="shared" si="0"/>
        <v>1923</v>
      </c>
    </row>
    <row r="50" spans="1:6">
      <c r="A50" s="8">
        <v>420270</v>
      </c>
      <c r="B50" s="17" t="s">
        <v>66</v>
      </c>
      <c r="C50" s="8" t="s">
        <v>28</v>
      </c>
      <c r="D50" s="13">
        <v>589</v>
      </c>
      <c r="E50" s="13">
        <v>32</v>
      </c>
      <c r="F50" s="13">
        <f t="shared" si="0"/>
        <v>557</v>
      </c>
    </row>
    <row r="51" spans="1:6">
      <c r="A51" s="8">
        <v>420280</v>
      </c>
      <c r="B51" s="17" t="s">
        <v>67</v>
      </c>
      <c r="C51" s="8" t="s">
        <v>35</v>
      </c>
      <c r="D51" s="13">
        <v>3557</v>
      </c>
      <c r="E51" s="13">
        <v>439</v>
      </c>
      <c r="F51" s="13">
        <f t="shared" si="0"/>
        <v>3118</v>
      </c>
    </row>
    <row r="52" spans="1:6">
      <c r="A52" s="8">
        <v>420285</v>
      </c>
      <c r="B52" s="17" t="s">
        <v>68</v>
      </c>
      <c r="C52" s="8" t="s">
        <v>9</v>
      </c>
      <c r="D52" s="13">
        <v>376</v>
      </c>
      <c r="E52" s="13">
        <v>10</v>
      </c>
      <c r="F52" s="13">
        <f t="shared" si="0"/>
        <v>366</v>
      </c>
    </row>
    <row r="53" spans="1:6">
      <c r="A53" s="8">
        <v>420287</v>
      </c>
      <c r="B53" s="17" t="s">
        <v>69</v>
      </c>
      <c r="C53" s="8" t="s">
        <v>5</v>
      </c>
      <c r="D53" s="13">
        <v>287</v>
      </c>
      <c r="E53" s="13">
        <v>2</v>
      </c>
      <c r="F53" s="13">
        <f t="shared" si="0"/>
        <v>285</v>
      </c>
    </row>
    <row r="54" spans="1:6">
      <c r="A54" s="8">
        <v>420290</v>
      </c>
      <c r="B54" s="17" t="s">
        <v>70</v>
      </c>
      <c r="C54" s="8" t="s">
        <v>28</v>
      </c>
      <c r="D54" s="13">
        <v>13577</v>
      </c>
      <c r="E54" s="13">
        <v>2635</v>
      </c>
      <c r="F54" s="13">
        <f t="shared" si="0"/>
        <v>10942</v>
      </c>
    </row>
    <row r="55" spans="1:6">
      <c r="A55" s="8">
        <v>420300</v>
      </c>
      <c r="B55" s="17" t="s">
        <v>71</v>
      </c>
      <c r="C55" s="8" t="s">
        <v>37</v>
      </c>
      <c r="D55" s="13">
        <v>7931</v>
      </c>
      <c r="E55" s="13">
        <v>1397</v>
      </c>
      <c r="F55" s="13">
        <f t="shared" si="0"/>
        <v>6534</v>
      </c>
    </row>
    <row r="56" spans="1:6">
      <c r="A56" s="8">
        <v>420310</v>
      </c>
      <c r="B56" s="17" t="s">
        <v>72</v>
      </c>
      <c r="C56" s="8" t="s">
        <v>13</v>
      </c>
      <c r="D56" s="13">
        <v>794</v>
      </c>
      <c r="E56" s="13">
        <v>29</v>
      </c>
      <c r="F56" s="13">
        <f t="shared" si="0"/>
        <v>765</v>
      </c>
    </row>
    <row r="57" spans="1:6">
      <c r="A57" s="8">
        <v>420315</v>
      </c>
      <c r="B57" s="17" t="s">
        <v>73</v>
      </c>
      <c r="C57" s="8" t="s">
        <v>37</v>
      </c>
      <c r="D57" s="13">
        <v>261</v>
      </c>
      <c r="E57" s="13">
        <v>3</v>
      </c>
      <c r="F57" s="13">
        <f t="shared" si="0"/>
        <v>258</v>
      </c>
    </row>
    <row r="58" spans="1:6">
      <c r="A58" s="8">
        <v>420320</v>
      </c>
      <c r="B58" s="17" t="s">
        <v>74</v>
      </c>
      <c r="C58" s="8" t="s">
        <v>45</v>
      </c>
      <c r="D58" s="13">
        <v>6930</v>
      </c>
      <c r="E58" s="13">
        <v>635</v>
      </c>
      <c r="F58" s="13">
        <f t="shared" si="0"/>
        <v>6295</v>
      </c>
    </row>
    <row r="59" spans="1:6">
      <c r="A59" s="8">
        <v>420330</v>
      </c>
      <c r="B59" s="17" t="s">
        <v>75</v>
      </c>
      <c r="C59" s="8" t="s">
        <v>54</v>
      </c>
      <c r="D59" s="13">
        <v>1342</v>
      </c>
      <c r="E59" s="13">
        <v>68</v>
      </c>
      <c r="F59" s="13">
        <f t="shared" si="0"/>
        <v>1274</v>
      </c>
    </row>
    <row r="60" spans="1:6">
      <c r="A60" s="8">
        <v>420340</v>
      </c>
      <c r="B60" s="17" t="s">
        <v>76</v>
      </c>
      <c r="C60" s="8" t="s">
        <v>24</v>
      </c>
      <c r="D60" s="13">
        <v>758</v>
      </c>
      <c r="E60" s="13">
        <v>15</v>
      </c>
      <c r="F60" s="13">
        <f t="shared" si="0"/>
        <v>743</v>
      </c>
    </row>
    <row r="61" spans="1:6">
      <c r="A61" s="8">
        <v>420350</v>
      </c>
      <c r="B61" s="17" t="s">
        <v>77</v>
      </c>
      <c r="C61" s="8" t="s">
        <v>7</v>
      </c>
      <c r="D61" s="13">
        <v>908</v>
      </c>
      <c r="E61" s="13">
        <v>40</v>
      </c>
      <c r="F61" s="13">
        <f t="shared" si="0"/>
        <v>868</v>
      </c>
    </row>
    <row r="62" spans="1:6">
      <c r="A62" s="8">
        <v>420360</v>
      </c>
      <c r="B62" s="17" t="s">
        <v>78</v>
      </c>
      <c r="C62" s="8" t="s">
        <v>5</v>
      </c>
      <c r="D62" s="13">
        <v>3887</v>
      </c>
      <c r="E62" s="13">
        <v>368</v>
      </c>
      <c r="F62" s="13">
        <f t="shared" si="0"/>
        <v>3519</v>
      </c>
    </row>
    <row r="63" spans="1:6">
      <c r="A63" s="8">
        <v>420370</v>
      </c>
      <c r="B63" s="17" t="s">
        <v>79</v>
      </c>
      <c r="C63" s="8" t="s">
        <v>16</v>
      </c>
      <c r="D63" s="13">
        <v>1181</v>
      </c>
      <c r="E63" s="13">
        <v>37</v>
      </c>
      <c r="F63" s="13">
        <f t="shared" si="0"/>
        <v>1144</v>
      </c>
    </row>
    <row r="64" spans="1:6">
      <c r="A64" s="8">
        <v>420380</v>
      </c>
      <c r="B64" s="17" t="s">
        <v>80</v>
      </c>
      <c r="C64" s="8" t="s">
        <v>54</v>
      </c>
      <c r="D64" s="13">
        <v>5947</v>
      </c>
      <c r="E64" s="13">
        <v>629</v>
      </c>
      <c r="F64" s="13">
        <f t="shared" si="0"/>
        <v>5318</v>
      </c>
    </row>
    <row r="65" spans="1:6">
      <c r="A65" s="8">
        <v>420325</v>
      </c>
      <c r="B65" s="17" t="s">
        <v>81</v>
      </c>
      <c r="C65" s="8" t="s">
        <v>24</v>
      </c>
      <c r="D65" s="13">
        <v>290</v>
      </c>
      <c r="E65" s="13">
        <v>5</v>
      </c>
      <c r="F65" s="13">
        <f t="shared" si="0"/>
        <v>285</v>
      </c>
    </row>
    <row r="66" spans="1:6">
      <c r="A66" s="8">
        <v>420390</v>
      </c>
      <c r="B66" s="17" t="s">
        <v>82</v>
      </c>
      <c r="C66" s="8" t="s">
        <v>5</v>
      </c>
      <c r="D66" s="13">
        <v>2526</v>
      </c>
      <c r="E66" s="13">
        <v>424</v>
      </c>
      <c r="F66" s="13">
        <f t="shared" si="0"/>
        <v>2102</v>
      </c>
    </row>
    <row r="67" spans="1:6">
      <c r="A67" s="8">
        <v>420395</v>
      </c>
      <c r="B67" s="17" t="s">
        <v>83</v>
      </c>
      <c r="C67" s="8" t="s">
        <v>35</v>
      </c>
      <c r="D67" s="13">
        <v>3035</v>
      </c>
      <c r="E67" s="13">
        <v>429</v>
      </c>
      <c r="F67" s="13">
        <f t="shared" si="0"/>
        <v>2606</v>
      </c>
    </row>
    <row r="68" spans="1:6">
      <c r="A68" s="8">
        <v>420400</v>
      </c>
      <c r="B68" s="17" t="s">
        <v>84</v>
      </c>
      <c r="C68" s="8" t="s">
        <v>5</v>
      </c>
      <c r="D68" s="13">
        <v>1153</v>
      </c>
      <c r="E68" s="13">
        <v>140</v>
      </c>
      <c r="F68" s="13">
        <f t="shared" si="0"/>
        <v>1013</v>
      </c>
    </row>
    <row r="69" spans="1:6">
      <c r="A69" s="8">
        <v>420410</v>
      </c>
      <c r="B69" s="17" t="s">
        <v>85</v>
      </c>
      <c r="C69" s="8" t="s">
        <v>13</v>
      </c>
      <c r="D69" s="13">
        <v>486</v>
      </c>
      <c r="E69" s="13">
        <v>9</v>
      </c>
      <c r="F69" s="13">
        <f t="shared" si="0"/>
        <v>477</v>
      </c>
    </row>
    <row r="70" spans="1:6">
      <c r="A70" s="8">
        <v>420415</v>
      </c>
      <c r="B70" s="17" t="s">
        <v>86</v>
      </c>
      <c r="C70" s="8" t="s">
        <v>5</v>
      </c>
      <c r="D70" s="13">
        <v>325</v>
      </c>
      <c r="E70" s="13">
        <v>11</v>
      </c>
      <c r="F70" s="13">
        <f t="shared" ref="F70:F133" si="1">D70-E70</f>
        <v>314</v>
      </c>
    </row>
    <row r="71" spans="1:6">
      <c r="A71" s="8">
        <v>420417</v>
      </c>
      <c r="B71" s="17" t="s">
        <v>87</v>
      </c>
      <c r="C71" s="8" t="s">
        <v>24</v>
      </c>
      <c r="D71" s="13">
        <v>325</v>
      </c>
      <c r="E71" s="13">
        <v>4</v>
      </c>
      <c r="F71" s="13">
        <f t="shared" si="1"/>
        <v>321</v>
      </c>
    </row>
    <row r="72" spans="1:6">
      <c r="A72" s="8">
        <v>420419</v>
      </c>
      <c r="B72" s="17" t="s">
        <v>88</v>
      </c>
      <c r="C72" s="8" t="s">
        <v>9</v>
      </c>
      <c r="D72" s="13">
        <v>289</v>
      </c>
      <c r="E72" s="13">
        <v>1</v>
      </c>
      <c r="F72" s="13">
        <f t="shared" si="1"/>
        <v>288</v>
      </c>
    </row>
    <row r="73" spans="1:6">
      <c r="A73" s="8">
        <v>420420</v>
      </c>
      <c r="B73" s="17" t="s">
        <v>89</v>
      </c>
      <c r="C73" s="8" t="s">
        <v>13</v>
      </c>
      <c r="D73" s="13">
        <v>22364</v>
      </c>
      <c r="E73" s="13">
        <v>3195</v>
      </c>
      <c r="F73" s="13">
        <f t="shared" si="1"/>
        <v>19169</v>
      </c>
    </row>
    <row r="74" spans="1:6">
      <c r="A74" s="8">
        <v>420425</v>
      </c>
      <c r="B74" s="17" t="s">
        <v>90</v>
      </c>
      <c r="C74" s="8" t="s">
        <v>49</v>
      </c>
      <c r="D74" s="13">
        <v>2266</v>
      </c>
      <c r="E74" s="13">
        <v>364</v>
      </c>
      <c r="F74" s="13">
        <f t="shared" si="1"/>
        <v>1902</v>
      </c>
    </row>
    <row r="75" spans="1:6">
      <c r="A75" s="8">
        <v>420430</v>
      </c>
      <c r="B75" s="17" t="s">
        <v>91</v>
      </c>
      <c r="C75" s="8" t="s">
        <v>19</v>
      </c>
      <c r="D75" s="13">
        <v>9124</v>
      </c>
      <c r="E75" s="13">
        <v>2535</v>
      </c>
      <c r="F75" s="13">
        <f t="shared" si="1"/>
        <v>6589</v>
      </c>
    </row>
    <row r="76" spans="1:6">
      <c r="A76" s="8">
        <v>420435</v>
      </c>
      <c r="B76" s="17" t="s">
        <v>92</v>
      </c>
      <c r="C76" s="8" t="s">
        <v>13</v>
      </c>
      <c r="D76" s="13">
        <v>487</v>
      </c>
      <c r="E76" s="13">
        <v>21</v>
      </c>
      <c r="F76" s="13">
        <f t="shared" si="1"/>
        <v>466</v>
      </c>
    </row>
    <row r="77" spans="1:6">
      <c r="A77" s="8">
        <v>420440</v>
      </c>
      <c r="B77" s="17" t="s">
        <v>93</v>
      </c>
      <c r="C77" s="8" t="s">
        <v>13</v>
      </c>
      <c r="D77" s="13">
        <v>1284</v>
      </c>
      <c r="E77" s="13">
        <v>91</v>
      </c>
      <c r="F77" s="13">
        <f t="shared" si="1"/>
        <v>1193</v>
      </c>
    </row>
    <row r="78" spans="1:6">
      <c r="A78" s="8">
        <v>420445</v>
      </c>
      <c r="B78" s="17" t="s">
        <v>94</v>
      </c>
      <c r="C78" s="8" t="s">
        <v>7</v>
      </c>
      <c r="D78" s="13">
        <v>294</v>
      </c>
      <c r="E78" s="13">
        <v>3</v>
      </c>
      <c r="F78" s="13">
        <f t="shared" si="1"/>
        <v>291</v>
      </c>
    </row>
    <row r="79" spans="1:6">
      <c r="A79" s="8">
        <v>420455</v>
      </c>
      <c r="B79" s="17" t="s">
        <v>95</v>
      </c>
      <c r="C79" s="8" t="s">
        <v>24</v>
      </c>
      <c r="D79" s="13">
        <v>1356</v>
      </c>
      <c r="E79" s="13">
        <v>77</v>
      </c>
      <c r="F79" s="13">
        <f t="shared" si="1"/>
        <v>1279</v>
      </c>
    </row>
    <row r="80" spans="1:6">
      <c r="A80" s="8">
        <v>420450</v>
      </c>
      <c r="B80" s="17" t="s">
        <v>96</v>
      </c>
      <c r="C80" s="8" t="s">
        <v>31</v>
      </c>
      <c r="D80" s="13">
        <v>1581</v>
      </c>
      <c r="E80" s="13">
        <v>138</v>
      </c>
      <c r="F80" s="13">
        <f t="shared" si="1"/>
        <v>1443</v>
      </c>
    </row>
    <row r="81" spans="1:6">
      <c r="A81" s="8">
        <v>420460</v>
      </c>
      <c r="B81" s="17" t="s">
        <v>97</v>
      </c>
      <c r="C81" s="8" t="s">
        <v>49</v>
      </c>
      <c r="D81" s="13">
        <v>25683</v>
      </c>
      <c r="E81" s="13">
        <v>5526</v>
      </c>
      <c r="F81" s="13">
        <f t="shared" si="1"/>
        <v>20157</v>
      </c>
    </row>
    <row r="82" spans="1:6">
      <c r="A82" s="8">
        <v>420470</v>
      </c>
      <c r="B82" s="17" t="s">
        <v>98</v>
      </c>
      <c r="C82" s="8" t="s">
        <v>13</v>
      </c>
      <c r="D82" s="13">
        <v>1456</v>
      </c>
      <c r="E82" s="13">
        <v>36</v>
      </c>
      <c r="F82" s="13">
        <f t="shared" si="1"/>
        <v>1420</v>
      </c>
    </row>
    <row r="83" spans="1:6">
      <c r="A83" s="8">
        <v>420475</v>
      </c>
      <c r="B83" s="17" t="s">
        <v>99</v>
      </c>
      <c r="C83" s="8" t="s">
        <v>13</v>
      </c>
      <c r="D83" s="13">
        <v>249</v>
      </c>
      <c r="E83" s="13">
        <v>1</v>
      </c>
      <c r="F83" s="13">
        <f t="shared" si="1"/>
        <v>248</v>
      </c>
    </row>
    <row r="84" spans="1:6">
      <c r="A84" s="8">
        <v>420480</v>
      </c>
      <c r="B84" s="17" t="s">
        <v>100</v>
      </c>
      <c r="C84" s="8" t="s">
        <v>37</v>
      </c>
      <c r="D84" s="13">
        <v>4282</v>
      </c>
      <c r="E84" s="13">
        <v>547</v>
      </c>
      <c r="F84" s="13">
        <f t="shared" si="1"/>
        <v>3735</v>
      </c>
    </row>
    <row r="85" spans="1:6">
      <c r="A85" s="8">
        <v>420490</v>
      </c>
      <c r="B85" s="17" t="s">
        <v>101</v>
      </c>
      <c r="C85" s="8" t="s">
        <v>21</v>
      </c>
      <c r="D85" s="13">
        <v>1145</v>
      </c>
      <c r="E85" s="13">
        <v>31</v>
      </c>
      <c r="F85" s="13">
        <f t="shared" si="1"/>
        <v>1114</v>
      </c>
    </row>
    <row r="86" spans="1:6">
      <c r="A86" s="8">
        <v>420500</v>
      </c>
      <c r="B86" s="17" t="s">
        <v>102</v>
      </c>
      <c r="C86" s="8" t="s">
        <v>21</v>
      </c>
      <c r="D86" s="13">
        <v>1776</v>
      </c>
      <c r="E86" s="13">
        <v>75</v>
      </c>
      <c r="F86" s="13">
        <f t="shared" si="1"/>
        <v>1701</v>
      </c>
    </row>
    <row r="87" spans="1:6">
      <c r="A87" s="8">
        <v>420510</v>
      </c>
      <c r="B87" s="17" t="s">
        <v>103</v>
      </c>
      <c r="C87" s="8" t="s">
        <v>9</v>
      </c>
      <c r="D87" s="13">
        <v>428</v>
      </c>
      <c r="E87" s="13">
        <v>11</v>
      </c>
      <c r="F87" s="13">
        <f t="shared" si="1"/>
        <v>417</v>
      </c>
    </row>
    <row r="88" spans="1:6">
      <c r="A88" s="8">
        <v>420515</v>
      </c>
      <c r="B88" s="17" t="s">
        <v>104</v>
      </c>
      <c r="C88" s="8" t="s">
        <v>28</v>
      </c>
      <c r="D88" s="13">
        <v>460</v>
      </c>
      <c r="E88" s="13">
        <v>22</v>
      </c>
      <c r="F88" s="13">
        <f t="shared" si="1"/>
        <v>438</v>
      </c>
    </row>
    <row r="89" spans="1:6">
      <c r="A89" s="8">
        <v>420517</v>
      </c>
      <c r="B89" s="17" t="s">
        <v>105</v>
      </c>
      <c r="C89" s="8" t="s">
        <v>7</v>
      </c>
      <c r="D89" s="13">
        <v>296</v>
      </c>
      <c r="E89" s="13">
        <v>1</v>
      </c>
      <c r="F89" s="13">
        <f t="shared" si="1"/>
        <v>295</v>
      </c>
    </row>
    <row r="90" spans="1:6">
      <c r="A90" s="8">
        <v>420519</v>
      </c>
      <c r="B90" s="17" t="s">
        <v>106</v>
      </c>
      <c r="C90" s="8" t="s">
        <v>33</v>
      </c>
      <c r="D90" s="13">
        <v>233</v>
      </c>
      <c r="E90" s="13">
        <v>9</v>
      </c>
      <c r="F90" s="13">
        <f t="shared" si="1"/>
        <v>224</v>
      </c>
    </row>
    <row r="91" spans="1:6">
      <c r="A91" s="8">
        <v>420520</v>
      </c>
      <c r="B91" s="17" t="s">
        <v>107</v>
      </c>
      <c r="C91" s="8" t="s">
        <v>5</v>
      </c>
      <c r="D91" s="13">
        <v>588</v>
      </c>
      <c r="E91" s="13">
        <v>29</v>
      </c>
      <c r="F91" s="13">
        <f t="shared" si="1"/>
        <v>559</v>
      </c>
    </row>
    <row r="92" spans="1:6">
      <c r="A92" s="8">
        <v>420530</v>
      </c>
      <c r="B92" s="17" t="s">
        <v>108</v>
      </c>
      <c r="C92" s="8" t="s">
        <v>7</v>
      </c>
      <c r="D92" s="13">
        <v>1095</v>
      </c>
      <c r="E92" s="13">
        <v>103</v>
      </c>
      <c r="F92" s="13">
        <f t="shared" si="1"/>
        <v>992</v>
      </c>
    </row>
    <row r="93" spans="1:6">
      <c r="A93" s="8">
        <v>420535</v>
      </c>
      <c r="B93" s="17" t="s">
        <v>109</v>
      </c>
      <c r="C93" s="8" t="s">
        <v>21</v>
      </c>
      <c r="D93" s="13">
        <v>198</v>
      </c>
      <c r="E93" s="13">
        <v>3</v>
      </c>
      <c r="F93" s="13">
        <f t="shared" si="1"/>
        <v>195</v>
      </c>
    </row>
    <row r="94" spans="1:6">
      <c r="A94" s="8">
        <v>420540</v>
      </c>
      <c r="B94" s="17" t="s">
        <v>110</v>
      </c>
      <c r="C94" s="8" t="s">
        <v>16</v>
      </c>
      <c r="D94" s="13">
        <v>61574</v>
      </c>
      <c r="E94" s="13">
        <v>23317</v>
      </c>
      <c r="F94" s="13">
        <f t="shared" si="1"/>
        <v>38257</v>
      </c>
    </row>
    <row r="95" spans="1:6">
      <c r="A95" s="8">
        <v>420543</v>
      </c>
      <c r="B95" s="17" t="s">
        <v>111</v>
      </c>
      <c r="C95" s="8" t="s">
        <v>13</v>
      </c>
      <c r="D95" s="13">
        <v>296</v>
      </c>
      <c r="E95" s="13">
        <v>19</v>
      </c>
      <c r="F95" s="13">
        <f t="shared" si="1"/>
        <v>277</v>
      </c>
    </row>
    <row r="96" spans="1:6">
      <c r="A96" s="8">
        <v>420545</v>
      </c>
      <c r="B96" s="17" t="s">
        <v>112</v>
      </c>
      <c r="C96" s="8" t="s">
        <v>49</v>
      </c>
      <c r="D96" s="13">
        <v>2575</v>
      </c>
      <c r="E96" s="13">
        <v>344</v>
      </c>
      <c r="F96" s="13">
        <f t="shared" si="1"/>
        <v>2231</v>
      </c>
    </row>
    <row r="97" spans="1:6">
      <c r="A97" s="8">
        <v>420550</v>
      </c>
      <c r="B97" s="17" t="s">
        <v>113</v>
      </c>
      <c r="C97" s="8" t="s">
        <v>37</v>
      </c>
      <c r="D97" s="13">
        <v>3728</v>
      </c>
      <c r="E97" s="13">
        <v>341</v>
      </c>
      <c r="F97" s="13">
        <f t="shared" si="1"/>
        <v>3387</v>
      </c>
    </row>
    <row r="98" spans="1:6">
      <c r="A98" s="8">
        <v>420555</v>
      </c>
      <c r="B98" s="17" t="s">
        <v>114</v>
      </c>
      <c r="C98" s="8" t="s">
        <v>37</v>
      </c>
      <c r="D98" s="13">
        <v>250</v>
      </c>
      <c r="E98" s="13">
        <v>1</v>
      </c>
      <c r="F98" s="13">
        <f t="shared" si="1"/>
        <v>249</v>
      </c>
    </row>
    <row r="99" spans="1:6">
      <c r="A99" s="8">
        <v>420560</v>
      </c>
      <c r="B99" s="17" t="s">
        <v>115</v>
      </c>
      <c r="C99" s="8" t="s">
        <v>7</v>
      </c>
      <c r="D99" s="13">
        <v>386</v>
      </c>
      <c r="E99" s="13">
        <v>14</v>
      </c>
      <c r="F99" s="13">
        <f t="shared" si="1"/>
        <v>372</v>
      </c>
    </row>
    <row r="100" spans="1:6">
      <c r="A100" s="8">
        <v>420570</v>
      </c>
      <c r="B100" s="17" t="s">
        <v>116</v>
      </c>
      <c r="C100" s="8" t="s">
        <v>16</v>
      </c>
      <c r="D100" s="13">
        <v>2728</v>
      </c>
      <c r="E100" s="13">
        <v>281</v>
      </c>
      <c r="F100" s="13">
        <f t="shared" si="1"/>
        <v>2447</v>
      </c>
    </row>
    <row r="101" spans="1:6">
      <c r="A101" s="8">
        <v>420580</v>
      </c>
      <c r="B101" s="17" t="s">
        <v>117</v>
      </c>
      <c r="C101" s="8" t="s">
        <v>31</v>
      </c>
      <c r="D101" s="13">
        <v>1684</v>
      </c>
      <c r="E101" s="13">
        <v>112</v>
      </c>
      <c r="F101" s="13">
        <f t="shared" si="1"/>
        <v>1572</v>
      </c>
    </row>
    <row r="102" spans="1:6">
      <c r="A102" s="8">
        <v>420590</v>
      </c>
      <c r="B102" s="17" t="s">
        <v>118</v>
      </c>
      <c r="C102" s="8" t="s">
        <v>28</v>
      </c>
      <c r="D102" s="13">
        <v>7556</v>
      </c>
      <c r="E102" s="13">
        <v>1709</v>
      </c>
      <c r="F102" s="13">
        <f t="shared" si="1"/>
        <v>5847</v>
      </c>
    </row>
    <row r="103" spans="1:6">
      <c r="A103" s="8">
        <v>420600</v>
      </c>
      <c r="B103" s="17" t="s">
        <v>119</v>
      </c>
      <c r="C103" s="8" t="s">
        <v>16</v>
      </c>
      <c r="D103" s="13">
        <v>1806</v>
      </c>
      <c r="E103" s="13">
        <v>140</v>
      </c>
      <c r="F103" s="13">
        <f t="shared" si="1"/>
        <v>1666</v>
      </c>
    </row>
    <row r="104" spans="1:6">
      <c r="A104" s="8">
        <v>420610</v>
      </c>
      <c r="B104" s="17" t="s">
        <v>120</v>
      </c>
      <c r="C104" s="8" t="s">
        <v>35</v>
      </c>
      <c r="D104" s="13">
        <v>746</v>
      </c>
      <c r="E104" s="13">
        <v>67</v>
      </c>
      <c r="F104" s="13">
        <f t="shared" si="1"/>
        <v>679</v>
      </c>
    </row>
    <row r="105" spans="1:6">
      <c r="A105" s="8">
        <v>420620</v>
      </c>
      <c r="B105" s="17" t="s">
        <v>121</v>
      </c>
      <c r="C105" s="8" t="s">
        <v>35</v>
      </c>
      <c r="D105" s="13">
        <v>1453</v>
      </c>
      <c r="E105" s="13">
        <v>189</v>
      </c>
      <c r="F105" s="13">
        <f t="shared" si="1"/>
        <v>1264</v>
      </c>
    </row>
    <row r="106" spans="1:6">
      <c r="A106" s="8">
        <v>420630</v>
      </c>
      <c r="B106" s="17" t="s">
        <v>122</v>
      </c>
      <c r="C106" s="8" t="s">
        <v>28</v>
      </c>
      <c r="D106" s="13">
        <v>2375</v>
      </c>
      <c r="E106" s="13">
        <v>222</v>
      </c>
      <c r="F106" s="13">
        <f t="shared" si="1"/>
        <v>2153</v>
      </c>
    </row>
    <row r="107" spans="1:6">
      <c r="A107" s="8">
        <v>420640</v>
      </c>
      <c r="B107" s="17" t="s">
        <v>123</v>
      </c>
      <c r="C107" s="8" t="s">
        <v>21</v>
      </c>
      <c r="D107" s="13">
        <v>1368</v>
      </c>
      <c r="E107" s="13">
        <v>30</v>
      </c>
      <c r="F107" s="13">
        <f t="shared" si="1"/>
        <v>1338</v>
      </c>
    </row>
    <row r="108" spans="1:6">
      <c r="A108" s="8">
        <v>420650</v>
      </c>
      <c r="B108" s="17" t="s">
        <v>124</v>
      </c>
      <c r="C108" s="8" t="s">
        <v>31</v>
      </c>
      <c r="D108" s="13">
        <v>3670</v>
      </c>
      <c r="E108" s="13">
        <v>384</v>
      </c>
      <c r="F108" s="13">
        <f t="shared" si="1"/>
        <v>3286</v>
      </c>
    </row>
    <row r="109" spans="1:6">
      <c r="A109" s="8">
        <v>420660</v>
      </c>
      <c r="B109" s="17" t="s">
        <v>125</v>
      </c>
      <c r="C109" s="8" t="s">
        <v>21</v>
      </c>
      <c r="D109" s="13">
        <v>704</v>
      </c>
      <c r="E109" s="13">
        <v>25</v>
      </c>
      <c r="F109" s="13">
        <f t="shared" si="1"/>
        <v>679</v>
      </c>
    </row>
    <row r="110" spans="1:6">
      <c r="A110" s="8">
        <v>420665</v>
      </c>
      <c r="B110" s="17" t="s">
        <v>126</v>
      </c>
      <c r="C110" s="8" t="s">
        <v>13</v>
      </c>
      <c r="D110" s="13">
        <v>504</v>
      </c>
      <c r="E110" s="13">
        <v>31</v>
      </c>
      <c r="F110" s="13">
        <f t="shared" si="1"/>
        <v>473</v>
      </c>
    </row>
    <row r="111" spans="1:6">
      <c r="A111" s="8">
        <v>420670</v>
      </c>
      <c r="B111" s="17" t="s">
        <v>127</v>
      </c>
      <c r="C111" s="8" t="s">
        <v>5</v>
      </c>
      <c r="D111" s="13">
        <v>2678</v>
      </c>
      <c r="E111" s="13">
        <v>301</v>
      </c>
      <c r="F111" s="13">
        <f t="shared" si="1"/>
        <v>2377</v>
      </c>
    </row>
    <row r="112" spans="1:6">
      <c r="A112" s="8">
        <v>420675</v>
      </c>
      <c r="B112" s="17" t="s">
        <v>128</v>
      </c>
      <c r="C112" s="8" t="s">
        <v>37</v>
      </c>
      <c r="D112" s="13">
        <v>268</v>
      </c>
      <c r="E112" s="13">
        <v>13</v>
      </c>
      <c r="F112" s="13">
        <f t="shared" si="1"/>
        <v>255</v>
      </c>
    </row>
    <row r="113" spans="1:6">
      <c r="A113" s="8">
        <v>420680</v>
      </c>
      <c r="B113" s="17" t="s">
        <v>129</v>
      </c>
      <c r="C113" s="8" t="s">
        <v>5</v>
      </c>
      <c r="D113" s="13">
        <v>424</v>
      </c>
      <c r="E113" s="13">
        <v>23</v>
      </c>
      <c r="F113" s="13">
        <f t="shared" si="1"/>
        <v>401</v>
      </c>
    </row>
    <row r="114" spans="1:6">
      <c r="A114" s="8">
        <v>420690</v>
      </c>
      <c r="B114" s="17" t="s">
        <v>130</v>
      </c>
      <c r="C114" s="8" t="s">
        <v>9</v>
      </c>
      <c r="D114" s="13">
        <v>1974</v>
      </c>
      <c r="E114" s="13">
        <v>90</v>
      </c>
      <c r="F114" s="13">
        <f t="shared" si="1"/>
        <v>1884</v>
      </c>
    </row>
    <row r="115" spans="1:6">
      <c r="A115" s="8">
        <v>420700</v>
      </c>
      <c r="B115" s="17" t="s">
        <v>131</v>
      </c>
      <c r="C115" s="8" t="s">
        <v>49</v>
      </c>
      <c r="D115" s="13">
        <v>6302</v>
      </c>
      <c r="E115" s="13">
        <v>697</v>
      </c>
      <c r="F115" s="13">
        <f t="shared" si="1"/>
        <v>5605</v>
      </c>
    </row>
    <row r="116" spans="1:6">
      <c r="A116" s="8">
        <v>420710</v>
      </c>
      <c r="B116" s="17" t="s">
        <v>132</v>
      </c>
      <c r="C116" s="8" t="s">
        <v>45</v>
      </c>
      <c r="D116" s="13">
        <v>1358</v>
      </c>
      <c r="E116" s="13">
        <v>131</v>
      </c>
      <c r="F116" s="13">
        <f t="shared" si="1"/>
        <v>1227</v>
      </c>
    </row>
    <row r="117" spans="1:6">
      <c r="A117" s="8">
        <v>420720</v>
      </c>
      <c r="B117" s="17" t="s">
        <v>133</v>
      </c>
      <c r="C117" s="8" t="s">
        <v>35</v>
      </c>
      <c r="D117" s="13">
        <v>1385</v>
      </c>
      <c r="E117" s="13">
        <v>23</v>
      </c>
      <c r="F117" s="13">
        <f t="shared" si="1"/>
        <v>1362</v>
      </c>
    </row>
    <row r="118" spans="1:6">
      <c r="A118" s="8">
        <v>420730</v>
      </c>
      <c r="B118" s="17" t="s">
        <v>134</v>
      </c>
      <c r="C118" s="8" t="s">
        <v>35</v>
      </c>
      <c r="D118" s="13">
        <v>5730</v>
      </c>
      <c r="E118" s="13">
        <v>487</v>
      </c>
      <c r="F118" s="13">
        <f t="shared" si="1"/>
        <v>5243</v>
      </c>
    </row>
    <row r="119" spans="1:6">
      <c r="A119" s="8">
        <v>420740</v>
      </c>
      <c r="B119" s="17" t="s">
        <v>135</v>
      </c>
      <c r="C119" s="8" t="s">
        <v>9</v>
      </c>
      <c r="D119" s="13">
        <v>659</v>
      </c>
      <c r="E119" s="13">
        <v>11</v>
      </c>
      <c r="F119" s="13">
        <f t="shared" si="1"/>
        <v>648</v>
      </c>
    </row>
    <row r="120" spans="1:6">
      <c r="A120" s="8">
        <v>420750</v>
      </c>
      <c r="B120" s="17" t="s">
        <v>136</v>
      </c>
      <c r="C120" s="8" t="s">
        <v>28</v>
      </c>
      <c r="D120" s="13">
        <v>6748</v>
      </c>
      <c r="E120" s="13">
        <v>1383</v>
      </c>
      <c r="F120" s="13">
        <f t="shared" si="1"/>
        <v>5365</v>
      </c>
    </row>
    <row r="121" spans="1:6">
      <c r="A121" s="8">
        <v>420757</v>
      </c>
      <c r="B121" s="17" t="s">
        <v>137</v>
      </c>
      <c r="C121" s="8" t="s">
        <v>37</v>
      </c>
      <c r="D121" s="13">
        <v>379</v>
      </c>
      <c r="E121" s="13">
        <v>35</v>
      </c>
      <c r="F121" s="13">
        <f t="shared" si="1"/>
        <v>344</v>
      </c>
    </row>
    <row r="122" spans="1:6">
      <c r="A122" s="8">
        <v>420760</v>
      </c>
      <c r="B122" s="17" t="s">
        <v>138</v>
      </c>
      <c r="C122" s="8" t="s">
        <v>19</v>
      </c>
      <c r="D122" s="13">
        <v>619</v>
      </c>
      <c r="E122" s="13">
        <v>50</v>
      </c>
      <c r="F122" s="13">
        <f t="shared" si="1"/>
        <v>569</v>
      </c>
    </row>
    <row r="123" spans="1:6">
      <c r="A123" s="8">
        <v>420765</v>
      </c>
      <c r="B123" s="17" t="s">
        <v>139</v>
      </c>
      <c r="C123" s="8" t="s">
        <v>21</v>
      </c>
      <c r="D123" s="13">
        <v>1122</v>
      </c>
      <c r="E123" s="13">
        <v>28</v>
      </c>
      <c r="F123" s="13">
        <f t="shared" si="1"/>
        <v>1094</v>
      </c>
    </row>
    <row r="124" spans="1:6">
      <c r="A124" s="8">
        <v>420768</v>
      </c>
      <c r="B124" s="17" t="s">
        <v>140</v>
      </c>
      <c r="C124" s="8" t="s">
        <v>7</v>
      </c>
      <c r="D124" s="13">
        <v>574</v>
      </c>
      <c r="E124" s="13">
        <v>9</v>
      </c>
      <c r="F124" s="13">
        <f t="shared" si="1"/>
        <v>565</v>
      </c>
    </row>
    <row r="125" spans="1:6">
      <c r="A125" s="8">
        <v>420770</v>
      </c>
      <c r="B125" s="17" t="s">
        <v>141</v>
      </c>
      <c r="C125" s="8" t="s">
        <v>19</v>
      </c>
      <c r="D125" s="13">
        <v>898</v>
      </c>
      <c r="E125" s="13">
        <v>148</v>
      </c>
      <c r="F125" s="13">
        <f t="shared" si="1"/>
        <v>750</v>
      </c>
    </row>
    <row r="126" spans="1:6">
      <c r="A126" s="8">
        <v>420775</v>
      </c>
      <c r="B126" s="17" t="s">
        <v>142</v>
      </c>
      <c r="C126" s="8" t="s">
        <v>21</v>
      </c>
      <c r="D126" s="13">
        <v>506</v>
      </c>
      <c r="E126" s="13">
        <v>8</v>
      </c>
      <c r="F126" s="13">
        <f t="shared" si="1"/>
        <v>498</v>
      </c>
    </row>
    <row r="127" spans="1:6">
      <c r="A127" s="8">
        <v>420780</v>
      </c>
      <c r="B127" s="17" t="s">
        <v>143</v>
      </c>
      <c r="C127" s="8" t="s">
        <v>19</v>
      </c>
      <c r="D127" s="13">
        <v>1099</v>
      </c>
      <c r="E127" s="13">
        <v>92</v>
      </c>
      <c r="F127" s="13">
        <f t="shared" si="1"/>
        <v>1007</v>
      </c>
    </row>
    <row r="128" spans="1:6">
      <c r="A128" s="8">
        <v>420785</v>
      </c>
      <c r="B128" s="17" t="s">
        <v>144</v>
      </c>
      <c r="C128" s="8" t="s">
        <v>13</v>
      </c>
      <c r="D128" s="13">
        <v>252</v>
      </c>
      <c r="E128" s="13">
        <v>4</v>
      </c>
      <c r="F128" s="13">
        <f t="shared" si="1"/>
        <v>248</v>
      </c>
    </row>
    <row r="129" spans="1:6">
      <c r="A129" s="8">
        <v>420790</v>
      </c>
      <c r="B129" s="17" t="s">
        <v>145</v>
      </c>
      <c r="C129" s="8" t="s">
        <v>54</v>
      </c>
      <c r="D129" s="13">
        <v>1048</v>
      </c>
      <c r="E129" s="13">
        <v>35</v>
      </c>
      <c r="F129" s="13">
        <f t="shared" si="1"/>
        <v>1013</v>
      </c>
    </row>
    <row r="130" spans="1:6">
      <c r="A130" s="8">
        <v>420800</v>
      </c>
      <c r="B130" s="17" t="s">
        <v>146</v>
      </c>
      <c r="C130" s="8" t="s">
        <v>19</v>
      </c>
      <c r="D130" s="13">
        <v>790</v>
      </c>
      <c r="E130" s="13">
        <v>146</v>
      </c>
      <c r="F130" s="13">
        <f t="shared" si="1"/>
        <v>644</v>
      </c>
    </row>
    <row r="131" spans="1:6">
      <c r="A131" s="8">
        <v>420810</v>
      </c>
      <c r="B131" s="17" t="s">
        <v>147</v>
      </c>
      <c r="C131" s="8" t="s">
        <v>54</v>
      </c>
      <c r="D131" s="13">
        <v>2002</v>
      </c>
      <c r="E131" s="13">
        <v>73</v>
      </c>
      <c r="F131" s="13">
        <f t="shared" si="1"/>
        <v>1929</v>
      </c>
    </row>
    <row r="132" spans="1:6">
      <c r="A132" s="8">
        <v>420820</v>
      </c>
      <c r="B132" s="17" t="s">
        <v>148</v>
      </c>
      <c r="C132" s="8" t="s">
        <v>45</v>
      </c>
      <c r="D132" s="13">
        <v>21710</v>
      </c>
      <c r="E132" s="13">
        <v>4595</v>
      </c>
      <c r="F132" s="13">
        <f t="shared" si="1"/>
        <v>17115</v>
      </c>
    </row>
    <row r="133" spans="1:6">
      <c r="A133" s="8">
        <v>420830</v>
      </c>
      <c r="B133" s="17" t="s">
        <v>149</v>
      </c>
      <c r="C133" s="8" t="s">
        <v>45</v>
      </c>
      <c r="D133" s="13">
        <v>8019</v>
      </c>
      <c r="E133" s="13">
        <v>1346</v>
      </c>
      <c r="F133" s="13">
        <f t="shared" si="1"/>
        <v>6673</v>
      </c>
    </row>
    <row r="134" spans="1:6">
      <c r="A134" s="8">
        <v>420840</v>
      </c>
      <c r="B134" s="17" t="s">
        <v>150</v>
      </c>
      <c r="C134" s="8" t="s">
        <v>21</v>
      </c>
      <c r="D134" s="13">
        <v>1735</v>
      </c>
      <c r="E134" s="13">
        <v>211</v>
      </c>
      <c r="F134" s="13">
        <f t="shared" ref="F134:F197" si="2">D134-E134</f>
        <v>1524</v>
      </c>
    </row>
    <row r="135" spans="1:6">
      <c r="A135" s="8">
        <v>420845</v>
      </c>
      <c r="B135" s="17" t="s">
        <v>151</v>
      </c>
      <c r="C135" s="8" t="s">
        <v>31</v>
      </c>
      <c r="D135" s="13">
        <v>3183</v>
      </c>
      <c r="E135" s="13">
        <v>331</v>
      </c>
      <c r="F135" s="13">
        <f t="shared" si="2"/>
        <v>2852</v>
      </c>
    </row>
    <row r="136" spans="1:6">
      <c r="A136" s="8">
        <v>420850</v>
      </c>
      <c r="B136" s="17" t="s">
        <v>152</v>
      </c>
      <c r="C136" s="8" t="s">
        <v>9</v>
      </c>
      <c r="D136" s="13">
        <v>2622</v>
      </c>
      <c r="E136" s="13">
        <v>120</v>
      </c>
      <c r="F136" s="13">
        <f t="shared" si="2"/>
        <v>2502</v>
      </c>
    </row>
    <row r="137" spans="1:6">
      <c r="A137" s="8">
        <v>420860</v>
      </c>
      <c r="B137" s="17" t="s">
        <v>153</v>
      </c>
      <c r="C137" s="8" t="s">
        <v>5</v>
      </c>
      <c r="D137" s="13">
        <v>510</v>
      </c>
      <c r="E137" s="13">
        <v>48</v>
      </c>
      <c r="F137" s="13">
        <f t="shared" si="2"/>
        <v>462</v>
      </c>
    </row>
    <row r="138" spans="1:6">
      <c r="A138" s="8">
        <v>420870</v>
      </c>
      <c r="B138" s="17" t="s">
        <v>154</v>
      </c>
      <c r="C138" s="8" t="s">
        <v>33</v>
      </c>
      <c r="D138" s="13">
        <v>1278</v>
      </c>
      <c r="E138" s="13">
        <v>34</v>
      </c>
      <c r="F138" s="13">
        <f t="shared" si="2"/>
        <v>1244</v>
      </c>
    </row>
    <row r="139" spans="1:6">
      <c r="A139" s="8">
        <v>420880</v>
      </c>
      <c r="B139" s="17" t="s">
        <v>155</v>
      </c>
      <c r="C139" s="8" t="s">
        <v>35</v>
      </c>
      <c r="D139" s="13">
        <v>2577</v>
      </c>
      <c r="E139" s="13">
        <v>284</v>
      </c>
      <c r="F139" s="13">
        <f t="shared" si="2"/>
        <v>2293</v>
      </c>
    </row>
    <row r="140" spans="1:6">
      <c r="A140" s="8">
        <v>420890</v>
      </c>
      <c r="B140" s="17" t="s">
        <v>156</v>
      </c>
      <c r="C140" s="8" t="s">
        <v>31</v>
      </c>
      <c r="D140" s="13">
        <v>16929</v>
      </c>
      <c r="E140" s="13">
        <v>3153</v>
      </c>
      <c r="F140" s="13">
        <f t="shared" si="2"/>
        <v>13776</v>
      </c>
    </row>
    <row r="141" spans="1:6">
      <c r="A141" s="8">
        <v>420895</v>
      </c>
      <c r="B141" s="17" t="s">
        <v>157</v>
      </c>
      <c r="C141" s="8" t="s">
        <v>13</v>
      </c>
      <c r="D141" s="13">
        <v>216</v>
      </c>
      <c r="E141" s="13">
        <v>9</v>
      </c>
      <c r="F141" s="13">
        <f t="shared" si="2"/>
        <v>207</v>
      </c>
    </row>
    <row r="142" spans="1:6">
      <c r="A142" s="8">
        <v>420900</v>
      </c>
      <c r="B142" s="17" t="s">
        <v>158</v>
      </c>
      <c r="C142" s="8" t="s">
        <v>5</v>
      </c>
      <c r="D142" s="13">
        <v>3582</v>
      </c>
      <c r="E142" s="13">
        <v>691</v>
      </c>
      <c r="F142" s="13">
        <f t="shared" si="2"/>
        <v>2891</v>
      </c>
    </row>
    <row r="143" spans="1:6">
      <c r="A143" s="8">
        <v>420910</v>
      </c>
      <c r="B143" s="17" t="s">
        <v>159</v>
      </c>
      <c r="C143" s="8" t="s">
        <v>31</v>
      </c>
      <c r="D143" s="13">
        <v>64007</v>
      </c>
      <c r="E143" s="13">
        <v>17188</v>
      </c>
      <c r="F143" s="13">
        <f t="shared" si="2"/>
        <v>46819</v>
      </c>
    </row>
    <row r="144" spans="1:6">
      <c r="A144" s="8">
        <v>420915</v>
      </c>
      <c r="B144" s="17" t="s">
        <v>160</v>
      </c>
      <c r="C144" s="8" t="s">
        <v>9</v>
      </c>
      <c r="D144" s="13">
        <v>467</v>
      </c>
      <c r="E144" s="13">
        <v>9</v>
      </c>
      <c r="F144" s="13">
        <f t="shared" si="2"/>
        <v>458</v>
      </c>
    </row>
    <row r="145" spans="1:6">
      <c r="A145" s="8">
        <v>420917</v>
      </c>
      <c r="B145" s="17" t="s">
        <v>161</v>
      </c>
      <c r="C145" s="8" t="s">
        <v>7</v>
      </c>
      <c r="D145" s="13">
        <v>239</v>
      </c>
      <c r="E145" s="13">
        <v>2</v>
      </c>
      <c r="F145" s="13">
        <f t="shared" si="2"/>
        <v>237</v>
      </c>
    </row>
    <row r="146" spans="1:6">
      <c r="A146" s="8">
        <v>420920</v>
      </c>
      <c r="B146" s="17" t="s">
        <v>162</v>
      </c>
      <c r="C146" s="8" t="s">
        <v>5</v>
      </c>
      <c r="D146" s="13">
        <v>301</v>
      </c>
      <c r="E146" s="13">
        <v>28</v>
      </c>
      <c r="F146" s="13">
        <f t="shared" si="2"/>
        <v>273</v>
      </c>
    </row>
    <row r="147" spans="1:6">
      <c r="A147" s="8">
        <v>420930</v>
      </c>
      <c r="B147" s="17" t="s">
        <v>163</v>
      </c>
      <c r="C147" s="8" t="s">
        <v>24</v>
      </c>
      <c r="D147" s="13">
        <v>18221</v>
      </c>
      <c r="E147" s="13">
        <v>2166</v>
      </c>
      <c r="F147" s="13">
        <f t="shared" si="2"/>
        <v>16055</v>
      </c>
    </row>
    <row r="148" spans="1:6">
      <c r="A148" s="8">
        <v>420940</v>
      </c>
      <c r="B148" s="17" t="s">
        <v>164</v>
      </c>
      <c r="C148" s="8" t="s">
        <v>35</v>
      </c>
      <c r="D148" s="13">
        <v>5950</v>
      </c>
      <c r="E148" s="13">
        <v>1082</v>
      </c>
      <c r="F148" s="13">
        <f t="shared" si="2"/>
        <v>4868</v>
      </c>
    </row>
    <row r="149" spans="1:6">
      <c r="A149" s="8">
        <v>420945</v>
      </c>
      <c r="B149" s="17" t="s">
        <v>165</v>
      </c>
      <c r="C149" s="8" t="s">
        <v>7</v>
      </c>
      <c r="D149" s="13">
        <v>212</v>
      </c>
      <c r="E149" s="13">
        <v>2</v>
      </c>
      <c r="F149" s="13">
        <f t="shared" si="2"/>
        <v>210</v>
      </c>
    </row>
    <row r="150" spans="1:6">
      <c r="A150" s="8">
        <v>420950</v>
      </c>
      <c r="B150" s="17" t="s">
        <v>166</v>
      </c>
      <c r="C150" s="8" t="s">
        <v>9</v>
      </c>
      <c r="D150" s="13">
        <v>823</v>
      </c>
      <c r="E150" s="13">
        <v>35</v>
      </c>
      <c r="F150" s="13">
        <f t="shared" si="2"/>
        <v>788</v>
      </c>
    </row>
    <row r="151" spans="1:6">
      <c r="A151" s="8">
        <v>420960</v>
      </c>
      <c r="B151" s="17" t="s">
        <v>167</v>
      </c>
      <c r="C151" s="8" t="s">
        <v>49</v>
      </c>
      <c r="D151" s="13">
        <v>1657</v>
      </c>
      <c r="E151" s="13">
        <v>136</v>
      </c>
      <c r="F151" s="13">
        <f t="shared" si="2"/>
        <v>1521</v>
      </c>
    </row>
    <row r="152" spans="1:6">
      <c r="A152" s="8">
        <v>420970</v>
      </c>
      <c r="B152" s="17" t="s">
        <v>168</v>
      </c>
      <c r="C152" s="8" t="s">
        <v>37</v>
      </c>
      <c r="D152" s="13">
        <v>1120</v>
      </c>
      <c r="E152" s="13">
        <v>28</v>
      </c>
      <c r="F152" s="13">
        <f t="shared" si="2"/>
        <v>1092</v>
      </c>
    </row>
    <row r="153" spans="1:6">
      <c r="A153" s="8">
        <v>420980</v>
      </c>
      <c r="B153" s="17" t="s">
        <v>169</v>
      </c>
      <c r="C153" s="8" t="s">
        <v>16</v>
      </c>
      <c r="D153" s="13">
        <v>338</v>
      </c>
      <c r="E153" s="13">
        <v>5</v>
      </c>
      <c r="F153" s="13">
        <f t="shared" si="2"/>
        <v>333</v>
      </c>
    </row>
    <row r="154" spans="1:6">
      <c r="A154" s="8">
        <v>420985</v>
      </c>
      <c r="B154" s="17" t="s">
        <v>170</v>
      </c>
      <c r="C154" s="8" t="s">
        <v>19</v>
      </c>
      <c r="D154" s="13">
        <v>600</v>
      </c>
      <c r="E154" s="13">
        <v>54</v>
      </c>
      <c r="F154" s="13">
        <f t="shared" si="2"/>
        <v>546</v>
      </c>
    </row>
    <row r="155" spans="1:6">
      <c r="A155" s="8">
        <v>420990</v>
      </c>
      <c r="B155" s="17" t="s">
        <v>171</v>
      </c>
      <c r="C155" s="8" t="s">
        <v>9</v>
      </c>
      <c r="D155" s="13">
        <v>1136</v>
      </c>
      <c r="E155" s="13">
        <v>26</v>
      </c>
      <c r="F155" s="13">
        <f t="shared" si="2"/>
        <v>1110</v>
      </c>
    </row>
    <row r="156" spans="1:6">
      <c r="A156" s="8">
        <v>421000</v>
      </c>
      <c r="B156" s="17" t="s">
        <v>172</v>
      </c>
      <c r="C156" s="8" t="s">
        <v>45</v>
      </c>
      <c r="D156" s="13">
        <v>1130</v>
      </c>
      <c r="E156" s="13">
        <v>211</v>
      </c>
      <c r="F156" s="13">
        <f t="shared" si="2"/>
        <v>919</v>
      </c>
    </row>
    <row r="157" spans="1:6">
      <c r="A157" s="8">
        <v>421003</v>
      </c>
      <c r="B157" s="17" t="s">
        <v>173</v>
      </c>
      <c r="C157" s="8" t="s">
        <v>5</v>
      </c>
      <c r="D157" s="13">
        <v>835</v>
      </c>
      <c r="E157" s="13">
        <v>94</v>
      </c>
      <c r="F157" s="13">
        <f t="shared" si="2"/>
        <v>741</v>
      </c>
    </row>
    <row r="158" spans="1:6">
      <c r="A158" s="8">
        <v>421005</v>
      </c>
      <c r="B158" s="17" t="s">
        <v>174</v>
      </c>
      <c r="C158" s="8" t="s">
        <v>37</v>
      </c>
      <c r="D158" s="13">
        <v>189</v>
      </c>
      <c r="E158" s="13">
        <v>3</v>
      </c>
      <c r="F158" s="13">
        <f t="shared" si="2"/>
        <v>186</v>
      </c>
    </row>
    <row r="159" spans="1:6">
      <c r="A159" s="8">
        <v>421010</v>
      </c>
      <c r="B159" s="17" t="s">
        <v>175</v>
      </c>
      <c r="C159" s="8" t="s">
        <v>54</v>
      </c>
      <c r="D159" s="13">
        <v>6335</v>
      </c>
      <c r="E159" s="13">
        <v>510</v>
      </c>
      <c r="F159" s="13">
        <f t="shared" si="2"/>
        <v>5825</v>
      </c>
    </row>
    <row r="160" spans="1:6">
      <c r="A160" s="8">
        <v>421020</v>
      </c>
      <c r="B160" s="17" t="s">
        <v>176</v>
      </c>
      <c r="C160" s="8" t="s">
        <v>16</v>
      </c>
      <c r="D160" s="13">
        <v>336</v>
      </c>
      <c r="E160" s="13">
        <v>6</v>
      </c>
      <c r="F160" s="13">
        <f t="shared" si="2"/>
        <v>330</v>
      </c>
    </row>
    <row r="161" spans="1:6">
      <c r="A161" s="8">
        <v>421030</v>
      </c>
      <c r="B161" s="17" t="s">
        <v>177</v>
      </c>
      <c r="C161" s="8" t="s">
        <v>54</v>
      </c>
      <c r="D161" s="13">
        <v>839</v>
      </c>
      <c r="E161" s="13">
        <v>18</v>
      </c>
      <c r="F161" s="13">
        <f t="shared" si="2"/>
        <v>821</v>
      </c>
    </row>
    <row r="162" spans="1:6">
      <c r="A162" s="8">
        <v>421040</v>
      </c>
      <c r="B162" s="17" t="s">
        <v>178</v>
      </c>
      <c r="C162" s="8" t="s">
        <v>33</v>
      </c>
      <c r="D162" s="13">
        <v>819</v>
      </c>
      <c r="E162" s="13">
        <v>60</v>
      </c>
      <c r="F162" s="13">
        <f t="shared" si="2"/>
        <v>759</v>
      </c>
    </row>
    <row r="163" spans="1:6">
      <c r="A163" s="8">
        <v>421050</v>
      </c>
      <c r="B163" s="17" t="s">
        <v>179</v>
      </c>
      <c r="C163" s="8" t="s">
        <v>21</v>
      </c>
      <c r="D163" s="13">
        <v>2941</v>
      </c>
      <c r="E163" s="13">
        <v>196</v>
      </c>
      <c r="F163" s="13">
        <f t="shared" si="2"/>
        <v>2745</v>
      </c>
    </row>
    <row r="164" spans="1:6">
      <c r="A164" s="8">
        <v>421055</v>
      </c>
      <c r="B164" s="17" t="s">
        <v>180</v>
      </c>
      <c r="C164" s="8" t="s">
        <v>7</v>
      </c>
      <c r="D164" s="13">
        <v>250</v>
      </c>
      <c r="E164" s="13">
        <v>5</v>
      </c>
      <c r="F164" s="13">
        <f t="shared" si="2"/>
        <v>245</v>
      </c>
    </row>
    <row r="165" spans="1:6">
      <c r="A165" s="8">
        <v>421060</v>
      </c>
      <c r="B165" s="17" t="s">
        <v>181</v>
      </c>
      <c r="C165" s="8" t="s">
        <v>31</v>
      </c>
      <c r="D165" s="13">
        <v>1805</v>
      </c>
      <c r="E165" s="13">
        <v>285</v>
      </c>
      <c r="F165" s="13">
        <f t="shared" si="2"/>
        <v>1520</v>
      </c>
    </row>
    <row r="166" spans="1:6">
      <c r="A166" s="8">
        <v>421070</v>
      </c>
      <c r="B166" s="17" t="s">
        <v>182</v>
      </c>
      <c r="C166" s="8" t="s">
        <v>37</v>
      </c>
      <c r="D166" s="13">
        <v>237</v>
      </c>
      <c r="E166" s="13">
        <v>7</v>
      </c>
      <c r="F166" s="13">
        <f t="shared" si="2"/>
        <v>230</v>
      </c>
    </row>
    <row r="167" spans="1:6">
      <c r="A167" s="8">
        <v>421080</v>
      </c>
      <c r="B167" s="17" t="s">
        <v>183</v>
      </c>
      <c r="C167" s="8" t="s">
        <v>33</v>
      </c>
      <c r="D167" s="13">
        <v>862</v>
      </c>
      <c r="E167" s="13">
        <v>48</v>
      </c>
      <c r="F167" s="13">
        <f t="shared" si="2"/>
        <v>814</v>
      </c>
    </row>
    <row r="168" spans="1:6">
      <c r="A168" s="8">
        <v>421085</v>
      </c>
      <c r="B168" s="17" t="s">
        <v>184</v>
      </c>
      <c r="C168" s="8" t="s">
        <v>9</v>
      </c>
      <c r="D168" s="13">
        <v>271</v>
      </c>
      <c r="E168" s="13">
        <v>3</v>
      </c>
      <c r="F168" s="13">
        <f t="shared" si="2"/>
        <v>268</v>
      </c>
    </row>
    <row r="169" spans="1:6">
      <c r="A169" s="8">
        <v>421090</v>
      </c>
      <c r="B169" s="17" t="s">
        <v>185</v>
      </c>
      <c r="C169" s="8" t="s">
        <v>21</v>
      </c>
      <c r="D169" s="13">
        <v>501</v>
      </c>
      <c r="E169" s="13">
        <v>12</v>
      </c>
      <c r="F169" s="13">
        <f t="shared" si="2"/>
        <v>489</v>
      </c>
    </row>
    <row r="170" spans="1:6">
      <c r="A170" s="8">
        <v>421100</v>
      </c>
      <c r="B170" s="17" t="s">
        <v>186</v>
      </c>
      <c r="C170" s="8" t="s">
        <v>21</v>
      </c>
      <c r="D170" s="13">
        <v>1193</v>
      </c>
      <c r="E170" s="13">
        <v>46</v>
      </c>
      <c r="F170" s="13">
        <f t="shared" si="2"/>
        <v>1147</v>
      </c>
    </row>
    <row r="171" spans="1:6">
      <c r="A171" s="8">
        <v>421105</v>
      </c>
      <c r="B171" s="17" t="s">
        <v>187</v>
      </c>
      <c r="C171" s="8" t="s">
        <v>5</v>
      </c>
      <c r="D171" s="13">
        <v>934</v>
      </c>
      <c r="E171" s="13">
        <v>13</v>
      </c>
      <c r="F171" s="13">
        <f t="shared" si="2"/>
        <v>921</v>
      </c>
    </row>
    <row r="172" spans="1:6">
      <c r="A172" s="8">
        <v>421110</v>
      </c>
      <c r="B172" s="17" t="s">
        <v>188</v>
      </c>
      <c r="C172" s="8" t="s">
        <v>54</v>
      </c>
      <c r="D172" s="13">
        <v>802</v>
      </c>
      <c r="E172" s="13">
        <v>18</v>
      </c>
      <c r="F172" s="13">
        <f t="shared" si="2"/>
        <v>784</v>
      </c>
    </row>
    <row r="173" spans="1:6">
      <c r="A173" s="8">
        <v>421120</v>
      </c>
      <c r="B173" s="17" t="s">
        <v>189</v>
      </c>
      <c r="C173" s="8" t="s">
        <v>49</v>
      </c>
      <c r="D173" s="13">
        <v>1978</v>
      </c>
      <c r="E173" s="13">
        <v>246</v>
      </c>
      <c r="F173" s="13">
        <f t="shared" si="2"/>
        <v>1732</v>
      </c>
    </row>
    <row r="174" spans="1:6">
      <c r="A174" s="8">
        <v>421125</v>
      </c>
      <c r="B174" s="17" t="s">
        <v>190</v>
      </c>
      <c r="C174" s="8" t="s">
        <v>33</v>
      </c>
      <c r="D174" s="13">
        <v>321</v>
      </c>
      <c r="E174" s="13"/>
      <c r="F174" s="13">
        <f t="shared" si="2"/>
        <v>321</v>
      </c>
    </row>
    <row r="175" spans="1:6">
      <c r="A175" s="8">
        <v>421130</v>
      </c>
      <c r="B175" s="17" t="s">
        <v>191</v>
      </c>
      <c r="C175" s="8" t="s">
        <v>45</v>
      </c>
      <c r="D175" s="13">
        <v>8026</v>
      </c>
      <c r="E175" s="13">
        <v>993</v>
      </c>
      <c r="F175" s="13">
        <f t="shared" si="2"/>
        <v>7033</v>
      </c>
    </row>
    <row r="176" spans="1:6">
      <c r="A176" s="8">
        <v>421140</v>
      </c>
      <c r="B176" s="17" t="s">
        <v>192</v>
      </c>
      <c r="C176" s="8" t="s">
        <v>13</v>
      </c>
      <c r="D176" s="13">
        <v>563</v>
      </c>
      <c r="E176" s="13">
        <v>20</v>
      </c>
      <c r="F176" s="13">
        <f t="shared" si="2"/>
        <v>543</v>
      </c>
    </row>
    <row r="177" spans="1:6">
      <c r="A177" s="8">
        <v>421145</v>
      </c>
      <c r="B177" s="17" t="s">
        <v>193</v>
      </c>
      <c r="C177" s="8" t="s">
        <v>13</v>
      </c>
      <c r="D177" s="13">
        <v>516</v>
      </c>
      <c r="E177" s="13">
        <v>6</v>
      </c>
      <c r="F177" s="13">
        <f t="shared" si="2"/>
        <v>510</v>
      </c>
    </row>
    <row r="178" spans="1:6">
      <c r="A178" s="8">
        <v>421150</v>
      </c>
      <c r="B178" s="17" t="s">
        <v>194</v>
      </c>
      <c r="C178" s="8" t="s">
        <v>16</v>
      </c>
      <c r="D178" s="13">
        <v>1631</v>
      </c>
      <c r="E178" s="13">
        <v>121</v>
      </c>
      <c r="F178" s="13">
        <f t="shared" si="2"/>
        <v>1510</v>
      </c>
    </row>
    <row r="179" spans="1:6">
      <c r="A179" s="8">
        <v>421160</v>
      </c>
      <c r="B179" s="17" t="s">
        <v>195</v>
      </c>
      <c r="C179" s="8" t="s">
        <v>49</v>
      </c>
      <c r="D179" s="13">
        <v>1685</v>
      </c>
      <c r="E179" s="13">
        <v>147</v>
      </c>
      <c r="F179" s="13">
        <f t="shared" si="2"/>
        <v>1538</v>
      </c>
    </row>
    <row r="180" spans="1:6">
      <c r="A180" s="8">
        <v>421165</v>
      </c>
      <c r="B180" s="17" t="s">
        <v>196</v>
      </c>
      <c r="C180" s="8" t="s">
        <v>7</v>
      </c>
      <c r="D180" s="13">
        <v>317</v>
      </c>
      <c r="E180" s="13">
        <v>23</v>
      </c>
      <c r="F180" s="13">
        <f t="shared" si="2"/>
        <v>294</v>
      </c>
    </row>
    <row r="181" spans="1:6">
      <c r="A181" s="8">
        <v>421170</v>
      </c>
      <c r="B181" s="17" t="s">
        <v>197</v>
      </c>
      <c r="C181" s="8" t="s">
        <v>49</v>
      </c>
      <c r="D181" s="13">
        <v>2599</v>
      </c>
      <c r="E181" s="13">
        <v>274</v>
      </c>
      <c r="F181" s="13">
        <f t="shared" si="2"/>
        <v>2325</v>
      </c>
    </row>
    <row r="182" spans="1:6">
      <c r="A182" s="8">
        <v>421175</v>
      </c>
      <c r="B182" s="17" t="s">
        <v>198</v>
      </c>
      <c r="C182" s="8" t="s">
        <v>24</v>
      </c>
      <c r="D182" s="13">
        <v>1840</v>
      </c>
      <c r="E182" s="13">
        <v>180</v>
      </c>
      <c r="F182" s="13">
        <f t="shared" si="2"/>
        <v>1660</v>
      </c>
    </row>
    <row r="183" spans="1:6">
      <c r="A183" s="8">
        <v>421180</v>
      </c>
      <c r="B183" s="17" t="s">
        <v>199</v>
      </c>
      <c r="C183" s="8" t="s">
        <v>5</v>
      </c>
      <c r="D183" s="13">
        <v>926</v>
      </c>
      <c r="E183" s="13">
        <v>166</v>
      </c>
      <c r="F183" s="13">
        <f t="shared" si="2"/>
        <v>760</v>
      </c>
    </row>
    <row r="184" spans="1:6">
      <c r="A184" s="8">
        <v>421185</v>
      </c>
      <c r="B184" s="17" t="s">
        <v>200</v>
      </c>
      <c r="C184" s="8" t="s">
        <v>7</v>
      </c>
      <c r="D184" s="13">
        <v>240</v>
      </c>
      <c r="E184" s="13">
        <v>9</v>
      </c>
      <c r="F184" s="13">
        <f t="shared" si="2"/>
        <v>231</v>
      </c>
    </row>
    <row r="185" spans="1:6">
      <c r="A185" s="8">
        <v>421187</v>
      </c>
      <c r="B185" s="17" t="s">
        <v>201</v>
      </c>
      <c r="C185" s="8" t="s">
        <v>13</v>
      </c>
      <c r="D185" s="13">
        <v>196</v>
      </c>
      <c r="E185" s="13">
        <v>2</v>
      </c>
      <c r="F185" s="13">
        <f t="shared" si="2"/>
        <v>194</v>
      </c>
    </row>
    <row r="186" spans="1:6">
      <c r="A186" s="8">
        <v>421189</v>
      </c>
      <c r="B186" s="17" t="s">
        <v>202</v>
      </c>
      <c r="C186" s="8" t="s">
        <v>24</v>
      </c>
      <c r="D186" s="13">
        <v>247</v>
      </c>
      <c r="E186" s="13">
        <v>3</v>
      </c>
      <c r="F186" s="13">
        <f t="shared" si="2"/>
        <v>244</v>
      </c>
    </row>
    <row r="187" spans="1:6">
      <c r="A187" s="8">
        <v>421190</v>
      </c>
      <c r="B187" s="17" t="s">
        <v>203</v>
      </c>
      <c r="C187" s="8" t="s">
        <v>16</v>
      </c>
      <c r="D187" s="13">
        <v>17712</v>
      </c>
      <c r="E187" s="13">
        <v>1918</v>
      </c>
      <c r="F187" s="13">
        <f t="shared" si="2"/>
        <v>15794</v>
      </c>
    </row>
    <row r="188" spans="1:6">
      <c r="A188" s="8">
        <v>421200</v>
      </c>
      <c r="B188" s="17" t="s">
        <v>204</v>
      </c>
      <c r="C188" s="8" t="s">
        <v>21</v>
      </c>
      <c r="D188" s="13">
        <v>745</v>
      </c>
      <c r="E188" s="13">
        <v>24</v>
      </c>
      <c r="F188" s="13">
        <f t="shared" si="2"/>
        <v>721</v>
      </c>
    </row>
    <row r="189" spans="1:6">
      <c r="A189" s="8">
        <v>421205</v>
      </c>
      <c r="B189" s="17" t="s">
        <v>205</v>
      </c>
      <c r="C189" s="8" t="s">
        <v>24</v>
      </c>
      <c r="D189" s="13">
        <v>276</v>
      </c>
      <c r="E189" s="13">
        <v>9</v>
      </c>
      <c r="F189" s="13">
        <f t="shared" si="2"/>
        <v>267</v>
      </c>
    </row>
    <row r="190" spans="1:6">
      <c r="A190" s="8">
        <v>421210</v>
      </c>
      <c r="B190" s="17" t="s">
        <v>206</v>
      </c>
      <c r="C190" s="8" t="s">
        <v>13</v>
      </c>
      <c r="D190" s="13">
        <v>2065</v>
      </c>
      <c r="E190" s="13">
        <v>119</v>
      </c>
      <c r="F190" s="13">
        <f t="shared" si="2"/>
        <v>1946</v>
      </c>
    </row>
    <row r="191" spans="1:6">
      <c r="A191" s="8">
        <v>421220</v>
      </c>
      <c r="B191" s="17" t="s">
        <v>207</v>
      </c>
      <c r="C191" s="8" t="s">
        <v>54</v>
      </c>
      <c r="D191" s="13">
        <v>1956</v>
      </c>
      <c r="E191" s="13">
        <v>75</v>
      </c>
      <c r="F191" s="13">
        <f t="shared" si="2"/>
        <v>1881</v>
      </c>
    </row>
    <row r="192" spans="1:6">
      <c r="A192" s="8">
        <v>421223</v>
      </c>
      <c r="B192" s="17" t="s">
        <v>208</v>
      </c>
      <c r="C192" s="8" t="s">
        <v>21</v>
      </c>
      <c r="D192" s="13">
        <v>478</v>
      </c>
      <c r="E192" s="13">
        <v>4</v>
      </c>
      <c r="F192" s="13">
        <f t="shared" si="2"/>
        <v>474</v>
      </c>
    </row>
    <row r="193" spans="1:6">
      <c r="A193" s="8">
        <v>421225</v>
      </c>
      <c r="B193" s="17" t="s">
        <v>209</v>
      </c>
      <c r="C193" s="8" t="s">
        <v>33</v>
      </c>
      <c r="D193" s="13">
        <v>1022</v>
      </c>
      <c r="E193" s="13">
        <v>41</v>
      </c>
      <c r="F193" s="13">
        <f t="shared" si="2"/>
        <v>981</v>
      </c>
    </row>
    <row r="194" spans="1:6">
      <c r="A194" s="8">
        <v>421227</v>
      </c>
      <c r="B194" s="17" t="s">
        <v>210</v>
      </c>
      <c r="C194" s="8" t="s">
        <v>7</v>
      </c>
      <c r="D194" s="13">
        <v>458</v>
      </c>
      <c r="E194" s="13">
        <v>6</v>
      </c>
      <c r="F194" s="13">
        <f t="shared" si="2"/>
        <v>452</v>
      </c>
    </row>
    <row r="195" spans="1:6">
      <c r="A195" s="8">
        <v>421230</v>
      </c>
      <c r="B195" s="17" t="s">
        <v>211</v>
      </c>
      <c r="C195" s="8" t="s">
        <v>16</v>
      </c>
      <c r="D195" s="13">
        <v>862</v>
      </c>
      <c r="E195" s="13">
        <v>36</v>
      </c>
      <c r="F195" s="13">
        <f t="shared" si="2"/>
        <v>826</v>
      </c>
    </row>
    <row r="196" spans="1:6">
      <c r="A196" s="8">
        <v>421240</v>
      </c>
      <c r="B196" s="17" t="s">
        <v>212</v>
      </c>
      <c r="C196" s="8" t="s">
        <v>35</v>
      </c>
      <c r="D196" s="13">
        <v>536</v>
      </c>
      <c r="E196" s="13">
        <v>59</v>
      </c>
      <c r="F196" s="13">
        <f t="shared" si="2"/>
        <v>477</v>
      </c>
    </row>
    <row r="197" spans="1:6">
      <c r="A197" s="8">
        <v>421250</v>
      </c>
      <c r="B197" s="17" t="s">
        <v>213</v>
      </c>
      <c r="C197" s="8" t="s">
        <v>45</v>
      </c>
      <c r="D197" s="13">
        <v>3893</v>
      </c>
      <c r="E197" s="13">
        <v>355</v>
      </c>
      <c r="F197" s="13">
        <f t="shared" si="2"/>
        <v>3538</v>
      </c>
    </row>
    <row r="198" spans="1:6">
      <c r="A198" s="8">
        <v>421260</v>
      </c>
      <c r="B198" s="17" t="s">
        <v>214</v>
      </c>
      <c r="C198" s="8" t="s">
        <v>19</v>
      </c>
      <c r="D198" s="13">
        <v>435</v>
      </c>
      <c r="E198" s="13">
        <v>40</v>
      </c>
      <c r="F198" s="13">
        <f t="shared" ref="F198:F261" si="3">D198-E198</f>
        <v>395</v>
      </c>
    </row>
    <row r="199" spans="1:6">
      <c r="A199" s="8">
        <v>421265</v>
      </c>
      <c r="B199" s="17" t="s">
        <v>316</v>
      </c>
      <c r="C199" s="8" t="s">
        <v>35</v>
      </c>
      <c r="D199" s="13">
        <v>1181</v>
      </c>
      <c r="E199" s="13"/>
      <c r="F199" s="13">
        <f t="shared" si="3"/>
        <v>1181</v>
      </c>
    </row>
    <row r="200" spans="1:6">
      <c r="A200" s="8">
        <v>421270</v>
      </c>
      <c r="B200" s="17" t="s">
        <v>215</v>
      </c>
      <c r="C200" s="8" t="s">
        <v>9</v>
      </c>
      <c r="D200" s="13">
        <v>767</v>
      </c>
      <c r="E200" s="13">
        <v>28</v>
      </c>
      <c r="F200" s="13">
        <f t="shared" si="3"/>
        <v>739</v>
      </c>
    </row>
    <row r="201" spans="1:6">
      <c r="A201" s="8">
        <v>421290</v>
      </c>
      <c r="B201" s="17" t="s">
        <v>216</v>
      </c>
      <c r="C201" s="8" t="s">
        <v>13</v>
      </c>
      <c r="D201" s="13">
        <v>2060</v>
      </c>
      <c r="E201" s="13">
        <v>99</v>
      </c>
      <c r="F201" s="13">
        <f t="shared" si="3"/>
        <v>1961</v>
      </c>
    </row>
    <row r="202" spans="1:6">
      <c r="A202" s="8">
        <v>421300</v>
      </c>
      <c r="B202" s="17" t="s">
        <v>217</v>
      </c>
      <c r="C202" s="8" t="s">
        <v>37</v>
      </c>
      <c r="D202" s="13">
        <v>441</v>
      </c>
      <c r="E202" s="13">
        <v>81</v>
      </c>
      <c r="F202" s="13">
        <f t="shared" si="3"/>
        <v>360</v>
      </c>
    </row>
    <row r="203" spans="1:6">
      <c r="A203" s="8">
        <v>421310</v>
      </c>
      <c r="B203" s="17" t="s">
        <v>218</v>
      </c>
      <c r="C203" s="8" t="s">
        <v>19</v>
      </c>
      <c r="D203" s="13">
        <v>558</v>
      </c>
      <c r="E203" s="13">
        <v>107</v>
      </c>
      <c r="F203" s="13">
        <f t="shared" si="3"/>
        <v>451</v>
      </c>
    </row>
    <row r="204" spans="1:6">
      <c r="A204" s="8">
        <v>421315</v>
      </c>
      <c r="B204" s="17" t="s">
        <v>219</v>
      </c>
      <c r="C204" s="8" t="s">
        <v>13</v>
      </c>
      <c r="D204" s="13">
        <v>418</v>
      </c>
      <c r="E204" s="13">
        <v>4</v>
      </c>
      <c r="F204" s="13">
        <f t="shared" si="3"/>
        <v>414</v>
      </c>
    </row>
    <row r="205" spans="1:6">
      <c r="A205" s="8">
        <v>421320</v>
      </c>
      <c r="B205" s="17" t="s">
        <v>220</v>
      </c>
      <c r="C205" s="8" t="s">
        <v>28</v>
      </c>
      <c r="D205" s="13">
        <v>3701</v>
      </c>
      <c r="E205" s="13">
        <v>961</v>
      </c>
      <c r="F205" s="13">
        <f t="shared" si="3"/>
        <v>2740</v>
      </c>
    </row>
    <row r="206" spans="1:6">
      <c r="A206" s="8">
        <v>421330</v>
      </c>
      <c r="B206" s="17" t="s">
        <v>221</v>
      </c>
      <c r="C206" s="8" t="s">
        <v>24</v>
      </c>
      <c r="D206" s="13">
        <v>464</v>
      </c>
      <c r="E206" s="13">
        <v>13</v>
      </c>
      <c r="F206" s="13">
        <f t="shared" si="3"/>
        <v>451</v>
      </c>
    </row>
    <row r="207" spans="1:6">
      <c r="A207" s="8">
        <v>421335</v>
      </c>
      <c r="B207" s="17" t="s">
        <v>222</v>
      </c>
      <c r="C207" s="8" t="s">
        <v>37</v>
      </c>
      <c r="D207" s="13">
        <v>328</v>
      </c>
      <c r="E207" s="13">
        <v>4</v>
      </c>
      <c r="F207" s="13">
        <f t="shared" si="3"/>
        <v>324</v>
      </c>
    </row>
    <row r="208" spans="1:6">
      <c r="A208" s="8">
        <v>421340</v>
      </c>
      <c r="B208" s="17" t="s">
        <v>223</v>
      </c>
      <c r="C208" s="8" t="s">
        <v>7</v>
      </c>
      <c r="D208" s="13">
        <v>1241</v>
      </c>
      <c r="E208" s="13">
        <v>90</v>
      </c>
      <c r="F208" s="13">
        <f t="shared" si="3"/>
        <v>1151</v>
      </c>
    </row>
    <row r="209" spans="1:6">
      <c r="A209" s="8">
        <v>421350</v>
      </c>
      <c r="B209" s="17" t="s">
        <v>224</v>
      </c>
      <c r="C209" s="8" t="s">
        <v>45</v>
      </c>
      <c r="D209" s="13">
        <v>2554</v>
      </c>
      <c r="E209" s="13">
        <v>258</v>
      </c>
      <c r="F209" s="13">
        <f t="shared" si="3"/>
        <v>2296</v>
      </c>
    </row>
    <row r="210" spans="1:6">
      <c r="A210" s="8">
        <v>421360</v>
      </c>
      <c r="B210" s="17" t="s">
        <v>225</v>
      </c>
      <c r="C210" s="8" t="s">
        <v>54</v>
      </c>
      <c r="D210" s="13">
        <v>3921</v>
      </c>
      <c r="E210" s="13">
        <v>449</v>
      </c>
      <c r="F210" s="13">
        <f t="shared" si="3"/>
        <v>3472</v>
      </c>
    </row>
    <row r="211" spans="1:6">
      <c r="A211" s="8">
        <v>421370</v>
      </c>
      <c r="B211" s="17" t="s">
        <v>226</v>
      </c>
      <c r="C211" s="8" t="s">
        <v>9</v>
      </c>
      <c r="D211" s="13">
        <v>1621</v>
      </c>
      <c r="E211" s="13">
        <v>46</v>
      </c>
      <c r="F211" s="13">
        <f t="shared" si="3"/>
        <v>1575</v>
      </c>
    </row>
    <row r="212" spans="1:6">
      <c r="A212" s="8">
        <v>421380</v>
      </c>
      <c r="B212" s="17" t="s">
        <v>227</v>
      </c>
      <c r="C212" s="8" t="s">
        <v>33</v>
      </c>
      <c r="D212" s="13">
        <v>815</v>
      </c>
      <c r="E212" s="13">
        <v>39</v>
      </c>
      <c r="F212" s="13">
        <f t="shared" si="3"/>
        <v>776</v>
      </c>
    </row>
    <row r="213" spans="1:6">
      <c r="A213" s="8">
        <v>421390</v>
      </c>
      <c r="B213" s="17" t="s">
        <v>228</v>
      </c>
      <c r="C213" s="8" t="s">
        <v>19</v>
      </c>
      <c r="D213" s="13">
        <v>250</v>
      </c>
      <c r="E213" s="13">
        <v>14</v>
      </c>
      <c r="F213" s="13">
        <f t="shared" si="3"/>
        <v>236</v>
      </c>
    </row>
    <row r="214" spans="1:6">
      <c r="A214" s="8">
        <v>421400</v>
      </c>
      <c r="B214" s="17" t="s">
        <v>229</v>
      </c>
      <c r="C214" s="8" t="s">
        <v>9</v>
      </c>
      <c r="D214" s="13">
        <v>1913</v>
      </c>
      <c r="E214" s="13">
        <v>83</v>
      </c>
      <c r="F214" s="13">
        <f t="shared" si="3"/>
        <v>1830</v>
      </c>
    </row>
    <row r="215" spans="1:6">
      <c r="A215" s="8">
        <v>421410</v>
      </c>
      <c r="B215" s="17" t="s">
        <v>230</v>
      </c>
      <c r="C215" s="8" t="s">
        <v>9</v>
      </c>
      <c r="D215" s="13">
        <v>278</v>
      </c>
      <c r="E215" s="13">
        <v>8</v>
      </c>
      <c r="F215" s="13">
        <f t="shared" si="3"/>
        <v>270</v>
      </c>
    </row>
    <row r="216" spans="1:6">
      <c r="A216" s="8">
        <v>421415</v>
      </c>
      <c r="B216" s="17" t="s">
        <v>231</v>
      </c>
      <c r="C216" s="8" t="s">
        <v>21</v>
      </c>
      <c r="D216" s="13">
        <v>304</v>
      </c>
      <c r="E216" s="13">
        <v>5</v>
      </c>
      <c r="F216" s="13">
        <f t="shared" si="3"/>
        <v>299</v>
      </c>
    </row>
    <row r="217" spans="1:6">
      <c r="A217" s="8">
        <v>421420</v>
      </c>
      <c r="B217" s="17" t="s">
        <v>232</v>
      </c>
      <c r="C217" s="8" t="s">
        <v>13</v>
      </c>
      <c r="D217" s="13">
        <v>1210</v>
      </c>
      <c r="E217" s="13">
        <v>41</v>
      </c>
      <c r="F217" s="13">
        <f t="shared" si="3"/>
        <v>1169</v>
      </c>
    </row>
    <row r="218" spans="1:6">
      <c r="A218" s="8">
        <v>421430</v>
      </c>
      <c r="B218" s="17" t="s">
        <v>233</v>
      </c>
      <c r="C218" s="8" t="s">
        <v>16</v>
      </c>
      <c r="D218" s="13">
        <v>320</v>
      </c>
      <c r="E218" s="13">
        <v>42</v>
      </c>
      <c r="F218" s="13">
        <f t="shared" si="3"/>
        <v>278</v>
      </c>
    </row>
    <row r="219" spans="1:6">
      <c r="A219" s="8">
        <v>421440</v>
      </c>
      <c r="B219" s="17" t="s">
        <v>234</v>
      </c>
      <c r="C219" s="8" t="s">
        <v>37</v>
      </c>
      <c r="D219" s="13">
        <v>687</v>
      </c>
      <c r="E219" s="13">
        <v>156</v>
      </c>
      <c r="F219" s="13">
        <f t="shared" si="3"/>
        <v>531</v>
      </c>
    </row>
    <row r="220" spans="1:6">
      <c r="A220" s="8">
        <v>421450</v>
      </c>
      <c r="B220" s="17" t="s">
        <v>235</v>
      </c>
      <c r="C220" s="8" t="s">
        <v>9</v>
      </c>
      <c r="D220" s="13">
        <v>671</v>
      </c>
      <c r="E220" s="13">
        <v>13</v>
      </c>
      <c r="F220" s="13">
        <f t="shared" si="3"/>
        <v>658</v>
      </c>
    </row>
    <row r="221" spans="1:6">
      <c r="A221" s="8">
        <v>421460</v>
      </c>
      <c r="B221" s="17" t="s">
        <v>236</v>
      </c>
      <c r="C221" s="8" t="s">
        <v>9</v>
      </c>
      <c r="D221" s="13">
        <v>855</v>
      </c>
      <c r="E221" s="13">
        <v>25</v>
      </c>
      <c r="F221" s="13">
        <f t="shared" si="3"/>
        <v>830</v>
      </c>
    </row>
    <row r="222" spans="1:6">
      <c r="A222" s="8">
        <v>421480</v>
      </c>
      <c r="B222" s="17" t="s">
        <v>237</v>
      </c>
      <c r="C222" s="8" t="s">
        <v>9</v>
      </c>
      <c r="D222" s="13">
        <v>7713</v>
      </c>
      <c r="E222" s="13">
        <v>1079</v>
      </c>
      <c r="F222" s="13">
        <f t="shared" si="3"/>
        <v>6634</v>
      </c>
    </row>
    <row r="223" spans="1:6">
      <c r="A223" s="8">
        <v>421470</v>
      </c>
      <c r="B223" s="17" t="s">
        <v>238</v>
      </c>
      <c r="C223" s="8" t="s">
        <v>28</v>
      </c>
      <c r="D223" s="13">
        <v>1236</v>
      </c>
      <c r="E223" s="13">
        <v>183</v>
      </c>
      <c r="F223" s="13">
        <f t="shared" si="3"/>
        <v>1053</v>
      </c>
    </row>
    <row r="224" spans="1:6">
      <c r="A224" s="8">
        <v>421490</v>
      </c>
      <c r="B224" s="17" t="s">
        <v>239</v>
      </c>
      <c r="C224" s="8" t="s">
        <v>35</v>
      </c>
      <c r="D224" s="13">
        <v>603</v>
      </c>
      <c r="E224" s="13">
        <v>27</v>
      </c>
      <c r="F224" s="13">
        <f t="shared" si="3"/>
        <v>576</v>
      </c>
    </row>
    <row r="225" spans="1:6">
      <c r="A225" s="8">
        <v>421500</v>
      </c>
      <c r="B225" s="17" t="s">
        <v>240</v>
      </c>
      <c r="C225" s="8" t="s">
        <v>54</v>
      </c>
      <c r="D225" s="13">
        <v>4450</v>
      </c>
      <c r="E225" s="13">
        <v>357</v>
      </c>
      <c r="F225" s="13">
        <f t="shared" si="3"/>
        <v>4093</v>
      </c>
    </row>
    <row r="226" spans="1:6">
      <c r="A226" s="8">
        <v>421505</v>
      </c>
      <c r="B226" s="17" t="s">
        <v>241</v>
      </c>
      <c r="C226" s="8" t="s">
        <v>24</v>
      </c>
      <c r="D226" s="13">
        <v>282</v>
      </c>
      <c r="E226" s="13">
        <v>3</v>
      </c>
      <c r="F226" s="13">
        <f t="shared" si="3"/>
        <v>279</v>
      </c>
    </row>
    <row r="227" spans="1:6">
      <c r="A227" s="8">
        <v>421507</v>
      </c>
      <c r="B227" s="17" t="s">
        <v>242</v>
      </c>
      <c r="C227" s="8" t="s">
        <v>13</v>
      </c>
      <c r="D227" s="13">
        <v>507</v>
      </c>
      <c r="E227" s="13">
        <v>5</v>
      </c>
      <c r="F227" s="13">
        <f t="shared" si="3"/>
        <v>502</v>
      </c>
    </row>
    <row r="228" spans="1:6">
      <c r="A228" s="8">
        <v>421510</v>
      </c>
      <c r="B228" s="17" t="s">
        <v>243</v>
      </c>
      <c r="C228" s="8" t="s">
        <v>28</v>
      </c>
      <c r="D228" s="13">
        <v>1475</v>
      </c>
      <c r="E228" s="13">
        <v>138</v>
      </c>
      <c r="F228" s="13">
        <f t="shared" si="3"/>
        <v>1337</v>
      </c>
    </row>
    <row r="229" spans="1:6">
      <c r="A229" s="8">
        <v>421520</v>
      </c>
      <c r="B229" s="17" t="s">
        <v>244</v>
      </c>
      <c r="C229" s="8" t="s">
        <v>21</v>
      </c>
      <c r="D229" s="13">
        <v>706</v>
      </c>
      <c r="E229" s="13">
        <v>10</v>
      </c>
      <c r="F229" s="13">
        <f t="shared" si="3"/>
        <v>696</v>
      </c>
    </row>
    <row r="230" spans="1:6">
      <c r="A230" s="8">
        <v>421530</v>
      </c>
      <c r="B230" s="17" t="s">
        <v>245</v>
      </c>
      <c r="C230" s="8" t="s">
        <v>9</v>
      </c>
      <c r="D230" s="13">
        <v>882</v>
      </c>
      <c r="E230" s="13">
        <v>13</v>
      </c>
      <c r="F230" s="13">
        <f t="shared" si="3"/>
        <v>869</v>
      </c>
    </row>
    <row r="231" spans="1:6">
      <c r="A231" s="8">
        <v>421535</v>
      </c>
      <c r="B231" s="17" t="s">
        <v>246</v>
      </c>
      <c r="C231" s="8" t="s">
        <v>21</v>
      </c>
      <c r="D231" s="13">
        <v>432</v>
      </c>
      <c r="E231" s="13">
        <v>7</v>
      </c>
      <c r="F231" s="13">
        <f t="shared" si="3"/>
        <v>425</v>
      </c>
    </row>
    <row r="232" spans="1:6">
      <c r="A232" s="8">
        <v>421540</v>
      </c>
      <c r="B232" s="17" t="s">
        <v>247</v>
      </c>
      <c r="C232" s="8" t="s">
        <v>37</v>
      </c>
      <c r="D232" s="13">
        <v>542</v>
      </c>
      <c r="E232" s="13">
        <v>133</v>
      </c>
      <c r="F232" s="13">
        <f t="shared" si="3"/>
        <v>409</v>
      </c>
    </row>
    <row r="233" spans="1:6">
      <c r="A233" s="8">
        <v>421545</v>
      </c>
      <c r="B233" s="17" t="s">
        <v>248</v>
      </c>
      <c r="C233" s="8" t="s">
        <v>35</v>
      </c>
      <c r="D233" s="13">
        <v>997</v>
      </c>
      <c r="E233" s="13">
        <v>31</v>
      </c>
      <c r="F233" s="13">
        <f t="shared" si="3"/>
        <v>966</v>
      </c>
    </row>
    <row r="234" spans="1:6">
      <c r="A234" s="8">
        <v>421550</v>
      </c>
      <c r="B234" s="17" t="s">
        <v>249</v>
      </c>
      <c r="C234" s="8" t="s">
        <v>37</v>
      </c>
      <c r="D234" s="13">
        <v>1475</v>
      </c>
      <c r="E234" s="13">
        <v>51</v>
      </c>
      <c r="F234" s="13">
        <f t="shared" si="3"/>
        <v>1424</v>
      </c>
    </row>
    <row r="235" spans="1:6">
      <c r="A235" s="8">
        <v>421555</v>
      </c>
      <c r="B235" s="17" t="s">
        <v>250</v>
      </c>
      <c r="C235" s="8" t="s">
        <v>21</v>
      </c>
      <c r="D235" s="13">
        <v>295</v>
      </c>
      <c r="E235" s="13">
        <v>1</v>
      </c>
      <c r="F235" s="13">
        <f t="shared" si="3"/>
        <v>294</v>
      </c>
    </row>
    <row r="236" spans="1:6">
      <c r="A236" s="8">
        <v>421560</v>
      </c>
      <c r="B236" s="17" t="s">
        <v>251</v>
      </c>
      <c r="C236" s="8" t="s">
        <v>35</v>
      </c>
      <c r="D236" s="13">
        <v>252</v>
      </c>
      <c r="E236" s="13">
        <v>11</v>
      </c>
      <c r="F236" s="13">
        <f t="shared" si="3"/>
        <v>241</v>
      </c>
    </row>
    <row r="237" spans="1:6">
      <c r="A237" s="8">
        <v>421565</v>
      </c>
      <c r="B237" s="17" t="s">
        <v>252</v>
      </c>
      <c r="C237" s="8" t="s">
        <v>33</v>
      </c>
      <c r="D237" s="13">
        <v>1015</v>
      </c>
      <c r="E237" s="13">
        <v>35</v>
      </c>
      <c r="F237" s="13">
        <f t="shared" si="3"/>
        <v>980</v>
      </c>
    </row>
    <row r="238" spans="1:6">
      <c r="A238" s="8">
        <v>421567</v>
      </c>
      <c r="B238" s="17" t="s">
        <v>253</v>
      </c>
      <c r="C238" s="8" t="s">
        <v>9</v>
      </c>
      <c r="D238" s="13">
        <v>829</v>
      </c>
      <c r="E238" s="13">
        <v>8</v>
      </c>
      <c r="F238" s="13">
        <f t="shared" si="3"/>
        <v>821</v>
      </c>
    </row>
    <row r="239" spans="1:6">
      <c r="A239" s="8">
        <v>421568</v>
      </c>
      <c r="B239" s="17" t="s">
        <v>254</v>
      </c>
      <c r="C239" s="8" t="s">
        <v>21</v>
      </c>
      <c r="D239" s="13">
        <v>303</v>
      </c>
      <c r="E239" s="13">
        <v>2</v>
      </c>
      <c r="F239" s="13">
        <f t="shared" si="3"/>
        <v>301</v>
      </c>
    </row>
    <row r="240" spans="1:6">
      <c r="A240" s="8">
        <v>421569</v>
      </c>
      <c r="B240" s="17" t="s">
        <v>255</v>
      </c>
      <c r="C240" s="8" t="s">
        <v>13</v>
      </c>
      <c r="D240" s="13">
        <v>174</v>
      </c>
      <c r="E240" s="13">
        <v>1</v>
      </c>
      <c r="F240" s="13">
        <f t="shared" si="3"/>
        <v>173</v>
      </c>
    </row>
    <row r="241" spans="1:6">
      <c r="A241" s="8">
        <v>421570</v>
      </c>
      <c r="B241" s="17" t="s">
        <v>256</v>
      </c>
      <c r="C241" s="8" t="s">
        <v>16</v>
      </c>
      <c r="D241" s="13">
        <v>2629</v>
      </c>
      <c r="E241" s="13">
        <v>267</v>
      </c>
      <c r="F241" s="13">
        <f t="shared" si="3"/>
        <v>2362</v>
      </c>
    </row>
    <row r="242" spans="1:6">
      <c r="A242" s="8">
        <v>421580</v>
      </c>
      <c r="B242" s="17" t="s">
        <v>257</v>
      </c>
      <c r="C242" s="8" t="s">
        <v>54</v>
      </c>
      <c r="D242" s="13">
        <v>8974</v>
      </c>
      <c r="E242" s="13">
        <v>1173</v>
      </c>
      <c r="F242" s="13">
        <f t="shared" si="3"/>
        <v>7801</v>
      </c>
    </row>
    <row r="243" spans="1:6">
      <c r="A243" s="8">
        <v>421575</v>
      </c>
      <c r="B243" s="17" t="s">
        <v>258</v>
      </c>
      <c r="C243" s="8" t="s">
        <v>7</v>
      </c>
      <c r="D243" s="13">
        <v>282</v>
      </c>
      <c r="E243" s="13">
        <v>3</v>
      </c>
      <c r="F243" s="13">
        <f t="shared" si="3"/>
        <v>279</v>
      </c>
    </row>
    <row r="244" spans="1:6">
      <c r="A244" s="8">
        <v>421590</v>
      </c>
      <c r="B244" s="17" t="s">
        <v>259</v>
      </c>
      <c r="C244" s="8" t="s">
        <v>16</v>
      </c>
      <c r="D244" s="13">
        <v>370</v>
      </c>
      <c r="E244" s="13">
        <v>5</v>
      </c>
      <c r="F244" s="13">
        <f t="shared" si="3"/>
        <v>365</v>
      </c>
    </row>
    <row r="245" spans="1:6">
      <c r="A245" s="8">
        <v>421600</v>
      </c>
      <c r="B245" s="17" t="s">
        <v>260</v>
      </c>
      <c r="C245" s="8" t="s">
        <v>13</v>
      </c>
      <c r="D245" s="13">
        <v>1323</v>
      </c>
      <c r="E245" s="13">
        <v>54</v>
      </c>
      <c r="F245" s="13">
        <f t="shared" si="3"/>
        <v>1269</v>
      </c>
    </row>
    <row r="246" spans="1:6">
      <c r="A246" s="8">
        <v>421605</v>
      </c>
      <c r="B246" s="17" t="s">
        <v>261</v>
      </c>
      <c r="C246" s="8" t="s">
        <v>37</v>
      </c>
      <c r="D246" s="13">
        <v>442</v>
      </c>
      <c r="E246" s="13">
        <v>10</v>
      </c>
      <c r="F246" s="13">
        <f t="shared" si="3"/>
        <v>432</v>
      </c>
    </row>
    <row r="247" spans="1:6">
      <c r="A247" s="8">
        <v>421610</v>
      </c>
      <c r="B247" s="17" t="s">
        <v>262</v>
      </c>
      <c r="C247" s="8" t="s">
        <v>7</v>
      </c>
      <c r="D247" s="13">
        <v>1106</v>
      </c>
      <c r="E247" s="13">
        <v>80</v>
      </c>
      <c r="F247" s="13">
        <f t="shared" si="3"/>
        <v>1026</v>
      </c>
    </row>
    <row r="248" spans="1:6">
      <c r="A248" s="8">
        <v>421620</v>
      </c>
      <c r="B248" s="17" t="s">
        <v>263</v>
      </c>
      <c r="C248" s="8" t="s">
        <v>31</v>
      </c>
      <c r="D248" s="13">
        <v>6031</v>
      </c>
      <c r="E248" s="13">
        <v>1216</v>
      </c>
      <c r="F248" s="13">
        <f t="shared" si="3"/>
        <v>4815</v>
      </c>
    </row>
    <row r="249" spans="1:6">
      <c r="A249" s="8">
        <v>421630</v>
      </c>
      <c r="B249" s="17" t="s">
        <v>264</v>
      </c>
      <c r="C249" s="8" t="s">
        <v>16</v>
      </c>
      <c r="D249" s="13">
        <v>2801</v>
      </c>
      <c r="E249" s="13">
        <v>125</v>
      </c>
      <c r="F249" s="13">
        <f t="shared" si="3"/>
        <v>2676</v>
      </c>
    </row>
    <row r="250" spans="1:6">
      <c r="A250" s="8">
        <v>421635</v>
      </c>
      <c r="B250" s="17" t="s">
        <v>265</v>
      </c>
      <c r="C250" s="8" t="s">
        <v>31</v>
      </c>
      <c r="D250" s="13">
        <v>325</v>
      </c>
      <c r="E250" s="13">
        <v>27</v>
      </c>
      <c r="F250" s="13">
        <f t="shared" si="3"/>
        <v>298</v>
      </c>
    </row>
    <row r="251" spans="1:6">
      <c r="A251" s="8">
        <v>421625</v>
      </c>
      <c r="B251" s="17" t="s">
        <v>266</v>
      </c>
      <c r="C251" s="8" t="s">
        <v>21</v>
      </c>
      <c r="D251" s="13">
        <v>884</v>
      </c>
      <c r="E251" s="13">
        <v>20</v>
      </c>
      <c r="F251" s="13">
        <f t="shared" si="3"/>
        <v>864</v>
      </c>
    </row>
    <row r="252" spans="1:6">
      <c r="A252" s="8">
        <v>421640</v>
      </c>
      <c r="B252" s="17" t="s">
        <v>267</v>
      </c>
      <c r="C252" s="8" t="s">
        <v>33</v>
      </c>
      <c r="D252" s="13">
        <v>872</v>
      </c>
      <c r="E252" s="13">
        <v>25</v>
      </c>
      <c r="F252" s="13">
        <f t="shared" si="3"/>
        <v>847</v>
      </c>
    </row>
    <row r="253" spans="1:6">
      <c r="A253" s="8">
        <v>421650</v>
      </c>
      <c r="B253" s="17" t="s">
        <v>268</v>
      </c>
      <c r="C253" s="8" t="s">
        <v>24</v>
      </c>
      <c r="D253" s="13">
        <v>3040</v>
      </c>
      <c r="E253" s="13">
        <v>210</v>
      </c>
      <c r="F253" s="13">
        <f t="shared" si="3"/>
        <v>2830</v>
      </c>
    </row>
    <row r="254" spans="1:6">
      <c r="A254" s="8">
        <v>421660</v>
      </c>
      <c r="B254" s="17" t="s">
        <v>269</v>
      </c>
      <c r="C254" s="8" t="s">
        <v>16</v>
      </c>
      <c r="D254" s="13">
        <v>29085</v>
      </c>
      <c r="E254" s="13">
        <v>6340</v>
      </c>
      <c r="F254" s="13">
        <f t="shared" si="3"/>
        <v>22745</v>
      </c>
    </row>
    <row r="255" spans="1:6">
      <c r="A255" s="8">
        <v>421670</v>
      </c>
      <c r="B255" s="17" t="s">
        <v>270</v>
      </c>
      <c r="C255" s="8" t="s">
        <v>21</v>
      </c>
      <c r="D255" s="13">
        <v>1708</v>
      </c>
      <c r="E255" s="13">
        <v>53</v>
      </c>
      <c r="F255" s="13">
        <f t="shared" si="3"/>
        <v>1655</v>
      </c>
    </row>
    <row r="256" spans="1:6">
      <c r="A256" s="8">
        <v>421680</v>
      </c>
      <c r="B256" s="17" t="s">
        <v>271</v>
      </c>
      <c r="C256" s="8" t="s">
        <v>24</v>
      </c>
      <c r="D256" s="13">
        <v>990</v>
      </c>
      <c r="E256" s="13">
        <v>8</v>
      </c>
      <c r="F256" s="13">
        <f t="shared" si="3"/>
        <v>982</v>
      </c>
    </row>
    <row r="257" spans="1:6">
      <c r="A257" s="8">
        <v>421690</v>
      </c>
      <c r="B257" s="17" t="s">
        <v>272</v>
      </c>
      <c r="C257" s="8" t="s">
        <v>7</v>
      </c>
      <c r="D257" s="13">
        <v>2690</v>
      </c>
      <c r="E257" s="13">
        <v>735</v>
      </c>
      <c r="F257" s="13">
        <f t="shared" si="3"/>
        <v>1955</v>
      </c>
    </row>
    <row r="258" spans="1:6">
      <c r="A258" s="8">
        <v>421700</v>
      </c>
      <c r="B258" s="17" t="s">
        <v>273</v>
      </c>
      <c r="C258" s="8" t="s">
        <v>35</v>
      </c>
      <c r="D258" s="13">
        <v>1294</v>
      </c>
      <c r="E258" s="13">
        <v>119</v>
      </c>
      <c r="F258" s="13">
        <f t="shared" si="3"/>
        <v>1175</v>
      </c>
    </row>
    <row r="259" spans="1:6">
      <c r="A259" s="8">
        <v>421710</v>
      </c>
      <c r="B259" s="17" t="s">
        <v>274</v>
      </c>
      <c r="C259" s="8" t="s">
        <v>35</v>
      </c>
      <c r="D259" s="13">
        <v>370</v>
      </c>
      <c r="E259" s="13">
        <v>31</v>
      </c>
      <c r="F259" s="13">
        <f t="shared" si="3"/>
        <v>339</v>
      </c>
    </row>
    <row r="260" spans="1:6">
      <c r="A260" s="8">
        <v>421715</v>
      </c>
      <c r="B260" s="17" t="s">
        <v>275</v>
      </c>
      <c r="C260" s="8" t="s">
        <v>21</v>
      </c>
      <c r="D260" s="13">
        <v>236</v>
      </c>
      <c r="E260" s="13">
        <v>1</v>
      </c>
      <c r="F260" s="13">
        <f t="shared" si="3"/>
        <v>235</v>
      </c>
    </row>
    <row r="261" spans="1:6">
      <c r="A261" s="8">
        <v>421720</v>
      </c>
      <c r="B261" s="17" t="s">
        <v>276</v>
      </c>
      <c r="C261" s="8" t="s">
        <v>21</v>
      </c>
      <c r="D261" s="13">
        <v>5004</v>
      </c>
      <c r="E261" s="13">
        <v>575</v>
      </c>
      <c r="F261" s="13">
        <f t="shared" si="3"/>
        <v>4429</v>
      </c>
    </row>
    <row r="262" spans="1:6">
      <c r="A262" s="8">
        <v>421725</v>
      </c>
      <c r="B262" s="17" t="s">
        <v>277</v>
      </c>
      <c r="C262" s="8" t="s">
        <v>16</v>
      </c>
      <c r="D262" s="13">
        <v>426</v>
      </c>
      <c r="E262" s="13">
        <v>35</v>
      </c>
      <c r="F262" s="13">
        <f t="shared" ref="F262:F299" si="4">D262-E262</f>
        <v>391</v>
      </c>
    </row>
    <row r="263" spans="1:6">
      <c r="A263" s="8">
        <v>421730</v>
      </c>
      <c r="B263" s="17" t="s">
        <v>278</v>
      </c>
      <c r="C263" s="8" t="s">
        <v>21</v>
      </c>
      <c r="D263" s="13">
        <v>1105</v>
      </c>
      <c r="E263" s="13">
        <v>28</v>
      </c>
      <c r="F263" s="13">
        <f t="shared" si="4"/>
        <v>1077</v>
      </c>
    </row>
    <row r="264" spans="1:6">
      <c r="A264" s="8">
        <v>421740</v>
      </c>
      <c r="B264" s="17" t="s">
        <v>279</v>
      </c>
      <c r="C264" s="8" t="s">
        <v>31</v>
      </c>
      <c r="D264" s="13">
        <v>1826</v>
      </c>
      <c r="E264" s="13">
        <v>187</v>
      </c>
      <c r="F264" s="13">
        <f t="shared" si="4"/>
        <v>1639</v>
      </c>
    </row>
    <row r="265" spans="1:6">
      <c r="A265" s="8">
        <v>421750</v>
      </c>
      <c r="B265" s="17" t="s">
        <v>280</v>
      </c>
      <c r="C265" s="8" t="s">
        <v>19</v>
      </c>
      <c r="D265" s="13">
        <v>2103</v>
      </c>
      <c r="E265" s="13">
        <v>411</v>
      </c>
      <c r="F265" s="13">
        <f t="shared" si="4"/>
        <v>1692</v>
      </c>
    </row>
    <row r="266" spans="1:6">
      <c r="A266" s="8">
        <v>421755</v>
      </c>
      <c r="B266" s="17" t="s">
        <v>281</v>
      </c>
      <c r="C266" s="8" t="s">
        <v>13</v>
      </c>
      <c r="D266" s="13">
        <v>418</v>
      </c>
      <c r="E266" s="13">
        <v>5</v>
      </c>
      <c r="F266" s="13">
        <f t="shared" si="4"/>
        <v>413</v>
      </c>
    </row>
    <row r="267" spans="1:6">
      <c r="A267" s="8">
        <v>421760</v>
      </c>
      <c r="B267" s="17" t="s">
        <v>282</v>
      </c>
      <c r="C267" s="8" t="s">
        <v>49</v>
      </c>
      <c r="D267" s="13">
        <v>1787</v>
      </c>
      <c r="E267" s="13">
        <v>247</v>
      </c>
      <c r="F267" s="13">
        <f t="shared" si="4"/>
        <v>1540</v>
      </c>
    </row>
    <row r="268" spans="1:6">
      <c r="A268" s="8">
        <v>421770</v>
      </c>
      <c r="B268" s="17" t="s">
        <v>283</v>
      </c>
      <c r="C268" s="8" t="s">
        <v>33</v>
      </c>
      <c r="D268" s="13">
        <v>3257</v>
      </c>
      <c r="E268" s="13">
        <v>171</v>
      </c>
      <c r="F268" s="13">
        <f t="shared" si="4"/>
        <v>3086</v>
      </c>
    </row>
    <row r="269" spans="1:6">
      <c r="A269" s="8">
        <v>421775</v>
      </c>
      <c r="B269" s="17" t="s">
        <v>284</v>
      </c>
      <c r="C269" s="8" t="s">
        <v>13</v>
      </c>
      <c r="D269" s="13">
        <v>310</v>
      </c>
      <c r="E269" s="13"/>
      <c r="F269" s="13">
        <f t="shared" si="4"/>
        <v>310</v>
      </c>
    </row>
    <row r="270" spans="1:6">
      <c r="A270" s="8">
        <v>421780</v>
      </c>
      <c r="B270" s="17" t="s">
        <v>285</v>
      </c>
      <c r="C270" s="8" t="s">
        <v>9</v>
      </c>
      <c r="D270" s="13">
        <v>2011</v>
      </c>
      <c r="E270" s="13">
        <v>87</v>
      </c>
      <c r="F270" s="13">
        <f t="shared" si="4"/>
        <v>1924</v>
      </c>
    </row>
    <row r="271" spans="1:6">
      <c r="A271" s="8">
        <v>421790</v>
      </c>
      <c r="B271" s="17" t="s">
        <v>286</v>
      </c>
      <c r="C271" s="8" t="s">
        <v>37</v>
      </c>
      <c r="D271" s="13">
        <v>932</v>
      </c>
      <c r="E271" s="13">
        <v>105</v>
      </c>
      <c r="F271" s="13">
        <f t="shared" si="4"/>
        <v>827</v>
      </c>
    </row>
    <row r="272" spans="1:6">
      <c r="A272" s="8">
        <v>421795</v>
      </c>
      <c r="B272" s="17" t="s">
        <v>287</v>
      </c>
      <c r="C272" s="8" t="s">
        <v>21</v>
      </c>
      <c r="D272" s="13">
        <v>237</v>
      </c>
      <c r="E272" s="13">
        <v>1</v>
      </c>
      <c r="F272" s="13">
        <f t="shared" si="4"/>
        <v>236</v>
      </c>
    </row>
    <row r="273" spans="1:6">
      <c r="A273" s="8">
        <v>421800</v>
      </c>
      <c r="B273" s="17" t="s">
        <v>288</v>
      </c>
      <c r="C273" s="8" t="s">
        <v>16</v>
      </c>
      <c r="D273" s="13">
        <v>3945</v>
      </c>
      <c r="E273" s="13">
        <v>491</v>
      </c>
      <c r="F273" s="13">
        <f t="shared" si="4"/>
        <v>3454</v>
      </c>
    </row>
    <row r="274" spans="1:6">
      <c r="A274" s="8">
        <v>421810</v>
      </c>
      <c r="B274" s="17" t="s">
        <v>289</v>
      </c>
      <c r="C274" s="8" t="s">
        <v>33</v>
      </c>
      <c r="D274" s="13">
        <v>649</v>
      </c>
      <c r="E274" s="13">
        <v>7</v>
      </c>
      <c r="F274" s="13">
        <f t="shared" si="4"/>
        <v>642</v>
      </c>
    </row>
    <row r="275" spans="1:6">
      <c r="A275" s="8">
        <v>421820</v>
      </c>
      <c r="B275" s="17" t="s">
        <v>290</v>
      </c>
      <c r="C275" s="8" t="s">
        <v>28</v>
      </c>
      <c r="D275" s="13">
        <v>5118</v>
      </c>
      <c r="E275" s="13">
        <v>1122</v>
      </c>
      <c r="F275" s="13">
        <f t="shared" si="4"/>
        <v>3996</v>
      </c>
    </row>
    <row r="276" spans="1:6">
      <c r="A276" s="8">
        <v>421825</v>
      </c>
      <c r="B276" s="17" t="s">
        <v>291</v>
      </c>
      <c r="C276" s="8" t="s">
        <v>37</v>
      </c>
      <c r="D276" s="13">
        <v>586</v>
      </c>
      <c r="E276" s="13">
        <v>15</v>
      </c>
      <c r="F276" s="13">
        <f t="shared" si="4"/>
        <v>571</v>
      </c>
    </row>
    <row r="277" spans="1:6">
      <c r="A277" s="8">
        <v>421830</v>
      </c>
      <c r="B277" s="17" t="s">
        <v>293</v>
      </c>
      <c r="C277" s="8" t="s">
        <v>54</v>
      </c>
      <c r="D277" s="13">
        <v>1775</v>
      </c>
      <c r="E277" s="13">
        <v>194</v>
      </c>
      <c r="F277" s="13">
        <f t="shared" si="4"/>
        <v>1581</v>
      </c>
    </row>
    <row r="278" spans="1:6">
      <c r="A278" s="8">
        <v>421835</v>
      </c>
      <c r="B278" s="17" t="s">
        <v>294</v>
      </c>
      <c r="C278" s="8" t="s">
        <v>49</v>
      </c>
      <c r="D278" s="13">
        <v>470</v>
      </c>
      <c r="E278" s="13">
        <v>22</v>
      </c>
      <c r="F278" s="13">
        <f t="shared" si="4"/>
        <v>448</v>
      </c>
    </row>
    <row r="279" spans="1:6">
      <c r="A279" s="8">
        <v>421840</v>
      </c>
      <c r="B279" s="17" t="s">
        <v>295</v>
      </c>
      <c r="C279" s="8" t="s">
        <v>35</v>
      </c>
      <c r="D279" s="13">
        <v>868</v>
      </c>
      <c r="E279" s="13">
        <v>38</v>
      </c>
      <c r="F279" s="13">
        <f t="shared" si="4"/>
        <v>830</v>
      </c>
    </row>
    <row r="280" spans="1:6">
      <c r="A280" s="8">
        <v>421850</v>
      </c>
      <c r="B280" s="17" t="s">
        <v>296</v>
      </c>
      <c r="C280" s="8" t="s">
        <v>5</v>
      </c>
      <c r="D280" s="13">
        <v>746</v>
      </c>
      <c r="E280" s="13">
        <v>107</v>
      </c>
      <c r="F280" s="13">
        <f t="shared" si="4"/>
        <v>639</v>
      </c>
    </row>
    <row r="281" spans="1:6">
      <c r="A281" s="8">
        <v>421860</v>
      </c>
      <c r="B281" s="17" t="s">
        <v>297</v>
      </c>
      <c r="C281" s="8" t="s">
        <v>9</v>
      </c>
      <c r="D281" s="13">
        <v>858</v>
      </c>
      <c r="E281" s="13">
        <v>41</v>
      </c>
      <c r="F281" s="13">
        <f t="shared" si="4"/>
        <v>817</v>
      </c>
    </row>
    <row r="282" spans="1:6">
      <c r="A282" s="8">
        <v>421870</v>
      </c>
      <c r="B282" s="17" t="s">
        <v>298</v>
      </c>
      <c r="C282" s="8" t="s">
        <v>35</v>
      </c>
      <c r="D282" s="13">
        <v>13750</v>
      </c>
      <c r="E282" s="13">
        <v>3079</v>
      </c>
      <c r="F282" s="13">
        <f t="shared" si="4"/>
        <v>10671</v>
      </c>
    </row>
    <row r="283" spans="1:6">
      <c r="A283" s="8">
        <v>421875</v>
      </c>
      <c r="B283" s="17" t="s">
        <v>299</v>
      </c>
      <c r="C283" s="8" t="s">
        <v>21</v>
      </c>
      <c r="D283" s="13">
        <v>574</v>
      </c>
      <c r="E283" s="13">
        <v>11</v>
      </c>
      <c r="F283" s="13">
        <f t="shared" si="4"/>
        <v>563</v>
      </c>
    </row>
    <row r="284" spans="1:6">
      <c r="A284" s="8">
        <v>421880</v>
      </c>
      <c r="B284" s="17" t="s">
        <v>300</v>
      </c>
      <c r="C284" s="8" t="s">
        <v>33</v>
      </c>
      <c r="D284" s="13">
        <v>1499</v>
      </c>
      <c r="E284" s="13">
        <v>115</v>
      </c>
      <c r="F284" s="13">
        <f t="shared" si="4"/>
        <v>1384</v>
      </c>
    </row>
    <row r="285" spans="1:6">
      <c r="A285" s="8">
        <v>421885</v>
      </c>
      <c r="B285" s="17" t="s">
        <v>301</v>
      </c>
      <c r="C285" s="8" t="s">
        <v>13</v>
      </c>
      <c r="D285" s="13">
        <v>331</v>
      </c>
      <c r="E285" s="13">
        <v>8</v>
      </c>
      <c r="F285" s="13">
        <f t="shared" si="4"/>
        <v>323</v>
      </c>
    </row>
    <row r="286" spans="1:6">
      <c r="A286" s="8">
        <v>421890</v>
      </c>
      <c r="B286" s="17" t="s">
        <v>302</v>
      </c>
      <c r="C286" s="8" t="s">
        <v>24</v>
      </c>
      <c r="D286" s="13">
        <v>1282</v>
      </c>
      <c r="E286" s="13">
        <v>68</v>
      </c>
      <c r="F286" s="13">
        <f t="shared" si="4"/>
        <v>1214</v>
      </c>
    </row>
    <row r="287" spans="1:6">
      <c r="A287" s="8">
        <v>421895</v>
      </c>
      <c r="B287" s="17" t="s">
        <v>303</v>
      </c>
      <c r="C287" s="8" t="s">
        <v>24</v>
      </c>
      <c r="D287" s="13">
        <v>307</v>
      </c>
      <c r="E287" s="13">
        <v>8</v>
      </c>
      <c r="F287" s="13">
        <f t="shared" si="4"/>
        <v>299</v>
      </c>
    </row>
    <row r="288" spans="1:6">
      <c r="A288" s="8">
        <v>421900</v>
      </c>
      <c r="B288" s="17" t="s">
        <v>304</v>
      </c>
      <c r="C288" s="8" t="s">
        <v>49</v>
      </c>
      <c r="D288" s="13">
        <v>2919</v>
      </c>
      <c r="E288" s="13">
        <v>369</v>
      </c>
      <c r="F288" s="13">
        <f t="shared" si="4"/>
        <v>2550</v>
      </c>
    </row>
    <row r="289" spans="1:6">
      <c r="A289" s="8">
        <v>421910</v>
      </c>
      <c r="B289" s="17" t="s">
        <v>305</v>
      </c>
      <c r="C289" s="8" t="s">
        <v>7</v>
      </c>
      <c r="D289" s="13">
        <v>375</v>
      </c>
      <c r="E289" s="13">
        <v>16</v>
      </c>
      <c r="F289" s="13">
        <f t="shared" si="4"/>
        <v>359</v>
      </c>
    </row>
    <row r="290" spans="1:6">
      <c r="A290" s="8">
        <v>421915</v>
      </c>
      <c r="B290" s="17" t="s">
        <v>306</v>
      </c>
      <c r="C290" s="8" t="s">
        <v>5</v>
      </c>
      <c r="D290" s="13">
        <v>270</v>
      </c>
      <c r="E290" s="13">
        <v>4</v>
      </c>
      <c r="F290" s="13">
        <f t="shared" si="4"/>
        <v>266</v>
      </c>
    </row>
    <row r="291" spans="1:6">
      <c r="A291" s="8">
        <v>421917</v>
      </c>
      <c r="B291" s="17" t="s">
        <v>307</v>
      </c>
      <c r="C291" s="8" t="s">
        <v>5</v>
      </c>
      <c r="D291" s="13">
        <v>452</v>
      </c>
      <c r="E291" s="13">
        <v>97</v>
      </c>
      <c r="F291" s="13">
        <f t="shared" si="4"/>
        <v>355</v>
      </c>
    </row>
    <row r="292" spans="1:6">
      <c r="A292" s="8">
        <v>421920</v>
      </c>
      <c r="B292" s="17" t="s">
        <v>308</v>
      </c>
      <c r="C292" s="8" t="s">
        <v>9</v>
      </c>
      <c r="D292" s="13">
        <v>620</v>
      </c>
      <c r="E292" s="13">
        <v>19</v>
      </c>
      <c r="F292" s="13">
        <f t="shared" si="4"/>
        <v>601</v>
      </c>
    </row>
    <row r="293" spans="1:6">
      <c r="A293" s="8">
        <v>421930</v>
      </c>
      <c r="B293" s="17" t="s">
        <v>309</v>
      </c>
      <c r="C293" s="8" t="s">
        <v>37</v>
      </c>
      <c r="D293" s="13">
        <v>5613</v>
      </c>
      <c r="E293" s="13">
        <v>1773</v>
      </c>
      <c r="F293" s="13">
        <f t="shared" si="4"/>
        <v>3840</v>
      </c>
    </row>
    <row r="294" spans="1:6">
      <c r="A294" s="8">
        <v>421935</v>
      </c>
      <c r="B294" s="17" t="s">
        <v>310</v>
      </c>
      <c r="C294" s="8" t="s">
        <v>9</v>
      </c>
      <c r="D294" s="13">
        <v>477</v>
      </c>
      <c r="E294" s="13">
        <v>5</v>
      </c>
      <c r="F294" s="13">
        <f t="shared" si="4"/>
        <v>472</v>
      </c>
    </row>
    <row r="295" spans="1:6">
      <c r="A295" s="8">
        <v>421940</v>
      </c>
      <c r="B295" s="17" t="s">
        <v>311</v>
      </c>
      <c r="C295" s="8" t="s">
        <v>9</v>
      </c>
      <c r="D295" s="13">
        <v>412</v>
      </c>
      <c r="E295" s="13">
        <v>6</v>
      </c>
      <c r="F295" s="13">
        <f t="shared" si="4"/>
        <v>406</v>
      </c>
    </row>
    <row r="296" spans="1:6">
      <c r="A296" s="8">
        <v>421950</v>
      </c>
      <c r="B296" s="17" t="s">
        <v>312</v>
      </c>
      <c r="C296" s="8" t="s">
        <v>7</v>
      </c>
      <c r="D296" s="13">
        <v>5548</v>
      </c>
      <c r="E296" s="13">
        <v>503</v>
      </c>
      <c r="F296" s="13">
        <f t="shared" si="4"/>
        <v>5045</v>
      </c>
    </row>
    <row r="297" spans="1:6">
      <c r="A297" s="8">
        <v>421960</v>
      </c>
      <c r="B297" s="17" t="s">
        <v>313</v>
      </c>
      <c r="C297" s="8" t="s">
        <v>19</v>
      </c>
      <c r="D297" s="13">
        <v>533</v>
      </c>
      <c r="E297" s="13">
        <v>9</v>
      </c>
      <c r="F297" s="13">
        <f t="shared" si="4"/>
        <v>524</v>
      </c>
    </row>
    <row r="298" spans="1:6">
      <c r="A298" s="8">
        <v>421970</v>
      </c>
      <c r="B298" s="17" t="s">
        <v>314</v>
      </c>
      <c r="C298" s="8" t="s">
        <v>7</v>
      </c>
      <c r="D298" s="13">
        <v>3313</v>
      </c>
      <c r="E298" s="13">
        <v>207</v>
      </c>
      <c r="F298" s="13">
        <f t="shared" si="4"/>
        <v>3106</v>
      </c>
    </row>
    <row r="299" spans="1:6">
      <c r="A299" s="8">
        <v>421985</v>
      </c>
      <c r="B299" s="17" t="s">
        <v>315</v>
      </c>
      <c r="C299" s="8" t="s">
        <v>5</v>
      </c>
      <c r="D299" s="13">
        <v>360</v>
      </c>
      <c r="E299" s="13">
        <v>57</v>
      </c>
      <c r="F299" s="13">
        <f t="shared" si="4"/>
        <v>303</v>
      </c>
    </row>
    <row r="300" spans="1:6">
      <c r="A300" s="8" t="s">
        <v>292</v>
      </c>
      <c r="B300" s="8"/>
      <c r="C300" s="8"/>
      <c r="D300" s="14">
        <f>SUBTOTAL(9,D5:D299)</f>
        <v>795663</v>
      </c>
      <c r="E300" s="15">
        <f>SUBTOTAL(9,E5:E299)</f>
        <v>134682</v>
      </c>
      <c r="F300" s="16">
        <f>SUBTOTAL(9,F5:F299)</f>
        <v>660981</v>
      </c>
    </row>
    <row r="302" spans="1:6" ht="15.75">
      <c r="A302" s="90" t="s">
        <v>336</v>
      </c>
    </row>
    <row r="303" spans="1:6" ht="15.75">
      <c r="A303" s="90" t="s">
        <v>337</v>
      </c>
    </row>
    <row r="304" spans="1:6" ht="15.75">
      <c r="A304" s="90" t="s">
        <v>338</v>
      </c>
    </row>
    <row r="305" spans="1:1" ht="15.75">
      <c r="A305" s="90" t="s">
        <v>341</v>
      </c>
    </row>
    <row r="306" spans="1:1" ht="15.75">
      <c r="A306" s="90" t="s">
        <v>340</v>
      </c>
    </row>
  </sheetData>
  <autoFilter ref="A4:E299">
    <sortState ref="A5:E299">
      <sortCondition ref="B4:B299"/>
    </sortState>
  </autoFilter>
  <mergeCells count="2"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06"/>
  <sheetViews>
    <sheetView topLeftCell="A276" workbookViewId="0">
      <selection activeCell="C298" sqref="C298"/>
    </sheetView>
  </sheetViews>
  <sheetFormatPr defaultRowHeight="15"/>
  <cols>
    <col min="1" max="1" width="14.140625" style="1" customWidth="1"/>
    <col min="2" max="3" width="30" style="2" customWidth="1"/>
    <col min="4" max="4" width="27.42578125" style="1" customWidth="1"/>
    <col min="5" max="5" width="21.140625" style="1" customWidth="1"/>
    <col min="6" max="6" width="21" customWidth="1"/>
  </cols>
  <sheetData>
    <row r="1" spans="1:6" ht="15.75" thickBot="1">
      <c r="A1" s="101" t="s">
        <v>324</v>
      </c>
      <c r="B1" s="102"/>
      <c r="C1" s="102"/>
      <c r="D1" s="102"/>
      <c r="E1" s="102"/>
      <c r="F1" s="103"/>
    </row>
    <row r="2" spans="1:6" ht="15.75" thickBot="1">
      <c r="A2" s="101" t="s">
        <v>0</v>
      </c>
      <c r="B2" s="102"/>
      <c r="C2" s="102"/>
      <c r="D2" s="102"/>
      <c r="E2" s="102"/>
      <c r="F2" s="103"/>
    </row>
    <row r="3" spans="1:6" ht="15.75" thickBot="1">
      <c r="A3" s="104"/>
      <c r="B3" s="105"/>
      <c r="C3" s="105"/>
      <c r="D3" s="105"/>
      <c r="E3" s="105"/>
      <c r="F3" s="106"/>
    </row>
    <row r="4" spans="1:6" ht="51" customHeight="1" thickBot="1">
      <c r="A4" s="34"/>
      <c r="B4" s="84" t="s">
        <v>1</v>
      </c>
      <c r="C4" s="35" t="s">
        <v>4</v>
      </c>
      <c r="D4" s="35" t="s">
        <v>2</v>
      </c>
      <c r="E4" s="35" t="s">
        <v>3</v>
      </c>
      <c r="F4" s="36" t="s">
        <v>318</v>
      </c>
    </row>
    <row r="5" spans="1:6">
      <c r="A5" s="4">
        <v>420005</v>
      </c>
      <c r="B5" s="83" t="s">
        <v>6</v>
      </c>
      <c r="C5" s="22" t="s">
        <v>5</v>
      </c>
      <c r="D5" s="37">
        <v>163</v>
      </c>
      <c r="E5" s="37">
        <v>28</v>
      </c>
      <c r="F5" s="38">
        <f>D5-E5</f>
        <v>135</v>
      </c>
    </row>
    <row r="6" spans="1:6">
      <c r="A6" s="21">
        <v>420010</v>
      </c>
      <c r="B6" s="29" t="s">
        <v>8</v>
      </c>
      <c r="C6" s="19" t="s">
        <v>7</v>
      </c>
      <c r="D6" s="31">
        <v>1216</v>
      </c>
      <c r="E6" s="31">
        <v>117</v>
      </c>
      <c r="F6" s="39">
        <f t="shared" ref="F6:F69" si="0">D6-E6</f>
        <v>1099</v>
      </c>
    </row>
    <row r="7" spans="1:6">
      <c r="A7" s="5">
        <v>420020</v>
      </c>
      <c r="B7" s="17" t="s">
        <v>10</v>
      </c>
      <c r="C7" s="3" t="s">
        <v>9</v>
      </c>
      <c r="D7" s="13">
        <v>762</v>
      </c>
      <c r="E7" s="13">
        <v>19</v>
      </c>
      <c r="F7" s="40">
        <f t="shared" si="0"/>
        <v>743</v>
      </c>
    </row>
    <row r="8" spans="1:6">
      <c r="A8" s="5">
        <v>420030</v>
      </c>
      <c r="B8" s="17" t="s">
        <v>11</v>
      </c>
      <c r="C8" s="3" t="s">
        <v>9</v>
      </c>
      <c r="D8" s="13">
        <v>357</v>
      </c>
      <c r="E8" s="13">
        <v>14</v>
      </c>
      <c r="F8" s="40">
        <f t="shared" si="0"/>
        <v>343</v>
      </c>
    </row>
    <row r="9" spans="1:6">
      <c r="A9" s="4">
        <v>420040</v>
      </c>
      <c r="B9" s="83" t="s">
        <v>12</v>
      </c>
      <c r="C9" s="22" t="s">
        <v>5</v>
      </c>
      <c r="D9" s="37">
        <v>462</v>
      </c>
      <c r="E9" s="37">
        <v>84</v>
      </c>
      <c r="F9" s="38">
        <f t="shared" si="0"/>
        <v>378</v>
      </c>
    </row>
    <row r="10" spans="1:6">
      <c r="A10" s="5">
        <v>420050</v>
      </c>
      <c r="B10" s="17" t="s">
        <v>14</v>
      </c>
      <c r="C10" s="3" t="s">
        <v>13</v>
      </c>
      <c r="D10" s="13">
        <v>431</v>
      </c>
      <c r="E10" s="13">
        <v>26</v>
      </c>
      <c r="F10" s="40">
        <f t="shared" si="0"/>
        <v>405</v>
      </c>
    </row>
    <row r="11" spans="1:6">
      <c r="A11" s="5">
        <v>420055</v>
      </c>
      <c r="B11" s="17" t="s">
        <v>15</v>
      </c>
      <c r="C11" s="3" t="s">
        <v>13</v>
      </c>
      <c r="D11" s="13">
        <v>152</v>
      </c>
      <c r="E11" s="13">
        <v>9</v>
      </c>
      <c r="F11" s="40">
        <f t="shared" si="0"/>
        <v>143</v>
      </c>
    </row>
    <row r="12" spans="1:6">
      <c r="A12" s="5">
        <v>420060</v>
      </c>
      <c r="B12" s="17" t="s">
        <v>17</v>
      </c>
      <c r="C12" s="3" t="s">
        <v>16</v>
      </c>
      <c r="D12" s="13">
        <v>472</v>
      </c>
      <c r="E12" s="13">
        <v>21</v>
      </c>
      <c r="F12" s="40">
        <f t="shared" si="0"/>
        <v>451</v>
      </c>
    </row>
    <row r="13" spans="1:6">
      <c r="A13" s="5">
        <v>420070</v>
      </c>
      <c r="B13" s="17" t="s">
        <v>18</v>
      </c>
      <c r="C13" s="3" t="s">
        <v>16</v>
      </c>
      <c r="D13" s="13">
        <v>620</v>
      </c>
      <c r="E13" s="13">
        <v>17</v>
      </c>
      <c r="F13" s="40">
        <f t="shared" si="0"/>
        <v>603</v>
      </c>
    </row>
    <row r="14" spans="1:6">
      <c r="A14" s="5">
        <v>420075</v>
      </c>
      <c r="B14" s="17" t="s">
        <v>20</v>
      </c>
      <c r="C14" s="3" t="s">
        <v>19</v>
      </c>
      <c r="D14" s="13">
        <v>137</v>
      </c>
      <c r="E14" s="13">
        <v>35</v>
      </c>
      <c r="F14" s="40">
        <f t="shared" si="0"/>
        <v>102</v>
      </c>
    </row>
    <row r="15" spans="1:6">
      <c r="A15" s="5">
        <v>420080</v>
      </c>
      <c r="B15" s="17" t="s">
        <v>22</v>
      </c>
      <c r="C15" s="3" t="s">
        <v>21</v>
      </c>
      <c r="D15" s="13">
        <v>369</v>
      </c>
      <c r="E15" s="13">
        <v>13</v>
      </c>
      <c r="F15" s="40">
        <f t="shared" si="0"/>
        <v>356</v>
      </c>
    </row>
    <row r="16" spans="1:6">
      <c r="A16" s="5">
        <v>420090</v>
      </c>
      <c r="B16" s="17" t="s">
        <v>23</v>
      </c>
      <c r="C16" s="3" t="s">
        <v>16</v>
      </c>
      <c r="D16" s="13">
        <v>289</v>
      </c>
      <c r="E16" s="13">
        <v>6</v>
      </c>
      <c r="F16" s="40">
        <f t="shared" si="0"/>
        <v>283</v>
      </c>
    </row>
    <row r="17" spans="1:6">
      <c r="A17" s="5">
        <v>420100</v>
      </c>
      <c r="B17" s="17" t="s">
        <v>25</v>
      </c>
      <c r="C17" s="3" t="s">
        <v>24</v>
      </c>
      <c r="D17" s="13">
        <v>454</v>
      </c>
      <c r="E17" s="13">
        <v>20</v>
      </c>
      <c r="F17" s="40">
        <f t="shared" si="0"/>
        <v>434</v>
      </c>
    </row>
    <row r="18" spans="1:6">
      <c r="A18" s="5">
        <v>420110</v>
      </c>
      <c r="B18" s="17" t="s">
        <v>26</v>
      </c>
      <c r="C18" s="3" t="s">
        <v>16</v>
      </c>
      <c r="D18" s="13">
        <v>219</v>
      </c>
      <c r="E18" s="13">
        <v>5</v>
      </c>
      <c r="F18" s="40">
        <f t="shared" si="0"/>
        <v>214</v>
      </c>
    </row>
    <row r="19" spans="1:6">
      <c r="A19" s="5">
        <v>420120</v>
      </c>
      <c r="B19" s="17" t="s">
        <v>27</v>
      </c>
      <c r="C19" s="3" t="s">
        <v>16</v>
      </c>
      <c r="D19" s="13">
        <v>660</v>
      </c>
      <c r="E19" s="13">
        <v>123</v>
      </c>
      <c r="F19" s="40">
        <f t="shared" si="0"/>
        <v>537</v>
      </c>
    </row>
    <row r="20" spans="1:6">
      <c r="A20" s="5">
        <v>420125</v>
      </c>
      <c r="B20" s="17" t="s">
        <v>29</v>
      </c>
      <c r="C20" s="3" t="s">
        <v>28</v>
      </c>
      <c r="D20" s="13">
        <v>763</v>
      </c>
      <c r="E20" s="13">
        <v>44</v>
      </c>
      <c r="F20" s="40">
        <f t="shared" si="0"/>
        <v>719</v>
      </c>
    </row>
    <row r="21" spans="1:6">
      <c r="A21" s="5">
        <v>420127</v>
      </c>
      <c r="B21" s="17" t="s">
        <v>30</v>
      </c>
      <c r="C21" s="3" t="s">
        <v>19</v>
      </c>
      <c r="D21" s="13">
        <v>283</v>
      </c>
      <c r="E21" s="13">
        <v>58</v>
      </c>
      <c r="F21" s="40">
        <f t="shared" si="0"/>
        <v>225</v>
      </c>
    </row>
    <row r="22" spans="1:6">
      <c r="A22" s="5">
        <v>420130</v>
      </c>
      <c r="B22" s="17" t="s">
        <v>32</v>
      </c>
      <c r="C22" s="3" t="s">
        <v>31</v>
      </c>
      <c r="D22" s="13">
        <v>2543</v>
      </c>
      <c r="E22" s="13">
        <v>431</v>
      </c>
      <c r="F22" s="40">
        <f t="shared" si="0"/>
        <v>2112</v>
      </c>
    </row>
    <row r="23" spans="1:6">
      <c r="A23" s="5">
        <v>420140</v>
      </c>
      <c r="B23" s="17" t="s">
        <v>34</v>
      </c>
      <c r="C23" s="3" t="s">
        <v>33</v>
      </c>
      <c r="D23" s="13">
        <v>4665</v>
      </c>
      <c r="E23" s="13">
        <v>568</v>
      </c>
      <c r="F23" s="40">
        <f t="shared" si="0"/>
        <v>4097</v>
      </c>
    </row>
    <row r="24" spans="1:6">
      <c r="A24" s="5">
        <v>420150</v>
      </c>
      <c r="B24" s="17" t="s">
        <v>36</v>
      </c>
      <c r="C24" s="3" t="s">
        <v>35</v>
      </c>
      <c r="D24" s="13">
        <v>576</v>
      </c>
      <c r="E24" s="13">
        <v>62</v>
      </c>
      <c r="F24" s="40">
        <f t="shared" si="0"/>
        <v>514</v>
      </c>
    </row>
    <row r="25" spans="1:6">
      <c r="A25" s="5">
        <v>420160</v>
      </c>
      <c r="B25" s="17" t="s">
        <v>38</v>
      </c>
      <c r="C25" s="3" t="s">
        <v>37</v>
      </c>
      <c r="D25" s="13">
        <v>260</v>
      </c>
      <c r="E25" s="13">
        <v>45</v>
      </c>
      <c r="F25" s="40">
        <f t="shared" si="0"/>
        <v>215</v>
      </c>
    </row>
    <row r="26" spans="1:6">
      <c r="A26" s="5">
        <v>420165</v>
      </c>
      <c r="B26" s="17" t="s">
        <v>39</v>
      </c>
      <c r="C26" s="3" t="s">
        <v>13</v>
      </c>
      <c r="D26" s="13">
        <v>138</v>
      </c>
      <c r="E26" s="13">
        <v>4</v>
      </c>
      <c r="F26" s="40">
        <f t="shared" si="0"/>
        <v>134</v>
      </c>
    </row>
    <row r="27" spans="1:6">
      <c r="A27" s="21">
        <v>420170</v>
      </c>
      <c r="B27" s="29" t="s">
        <v>40</v>
      </c>
      <c r="C27" s="19" t="s">
        <v>28</v>
      </c>
      <c r="D27" s="31">
        <v>593</v>
      </c>
      <c r="E27" s="31">
        <v>65</v>
      </c>
      <c r="F27" s="39">
        <f t="shared" si="0"/>
        <v>528</v>
      </c>
    </row>
    <row r="28" spans="1:6">
      <c r="A28" s="5">
        <v>420180</v>
      </c>
      <c r="B28" s="17" t="s">
        <v>41</v>
      </c>
      <c r="C28" s="3" t="s">
        <v>9</v>
      </c>
      <c r="D28" s="13">
        <v>197</v>
      </c>
      <c r="E28" s="13">
        <v>9</v>
      </c>
      <c r="F28" s="40">
        <f t="shared" si="0"/>
        <v>188</v>
      </c>
    </row>
    <row r="29" spans="1:6">
      <c r="A29" s="5">
        <v>420190</v>
      </c>
      <c r="B29" s="17" t="s">
        <v>42</v>
      </c>
      <c r="C29" s="3" t="s">
        <v>9</v>
      </c>
      <c r="D29" s="13">
        <v>351</v>
      </c>
      <c r="E29" s="13">
        <v>13</v>
      </c>
      <c r="F29" s="40">
        <f t="shared" si="0"/>
        <v>338</v>
      </c>
    </row>
    <row r="30" spans="1:6">
      <c r="A30" s="4">
        <v>420195</v>
      </c>
      <c r="B30" s="83" t="s">
        <v>43</v>
      </c>
      <c r="C30" s="22" t="s">
        <v>33</v>
      </c>
      <c r="D30" s="37">
        <v>832</v>
      </c>
      <c r="E30" s="37">
        <v>71</v>
      </c>
      <c r="F30" s="38">
        <f t="shared" si="0"/>
        <v>761</v>
      </c>
    </row>
    <row r="31" spans="1:6">
      <c r="A31" s="5">
        <v>420205</v>
      </c>
      <c r="B31" s="17" t="s">
        <v>44</v>
      </c>
      <c r="C31" s="3" t="s">
        <v>31</v>
      </c>
      <c r="D31" s="13">
        <v>788</v>
      </c>
      <c r="E31" s="13">
        <v>81</v>
      </c>
      <c r="F31" s="40">
        <f t="shared" si="0"/>
        <v>707</v>
      </c>
    </row>
    <row r="32" spans="1:6">
      <c r="A32" s="5">
        <v>420200</v>
      </c>
      <c r="B32" s="17" t="s">
        <v>46</v>
      </c>
      <c r="C32" s="3" t="s">
        <v>45</v>
      </c>
      <c r="D32" s="13">
        <v>11339</v>
      </c>
      <c r="E32" s="13">
        <v>3001</v>
      </c>
      <c r="F32" s="40">
        <f t="shared" si="0"/>
        <v>8338</v>
      </c>
    </row>
    <row r="33" spans="1:6">
      <c r="A33" s="5">
        <v>420207</v>
      </c>
      <c r="B33" s="17" t="s">
        <v>47</v>
      </c>
      <c r="C33" s="3" t="s">
        <v>33</v>
      </c>
      <c r="D33" s="13">
        <v>695</v>
      </c>
      <c r="E33" s="13">
        <v>52</v>
      </c>
      <c r="F33" s="40">
        <f t="shared" si="0"/>
        <v>643</v>
      </c>
    </row>
    <row r="34" spans="1:6">
      <c r="A34" s="5">
        <v>421280</v>
      </c>
      <c r="B34" s="17" t="s">
        <v>48</v>
      </c>
      <c r="C34" s="3" t="s">
        <v>45</v>
      </c>
      <c r="D34" s="13">
        <v>1733</v>
      </c>
      <c r="E34" s="13">
        <v>239</v>
      </c>
      <c r="F34" s="40">
        <f t="shared" si="0"/>
        <v>1494</v>
      </c>
    </row>
    <row r="35" spans="1:6">
      <c r="A35" s="5">
        <v>422000</v>
      </c>
      <c r="B35" s="17" t="s">
        <v>50</v>
      </c>
      <c r="C35" s="3" t="s">
        <v>49</v>
      </c>
      <c r="D35" s="13">
        <v>831</v>
      </c>
      <c r="E35" s="13"/>
      <c r="F35" s="40">
        <f t="shared" si="0"/>
        <v>831</v>
      </c>
    </row>
    <row r="36" spans="1:6">
      <c r="A36" s="5">
        <v>420208</v>
      </c>
      <c r="B36" s="17" t="s">
        <v>51</v>
      </c>
      <c r="C36" s="3" t="s">
        <v>21</v>
      </c>
      <c r="D36" s="13">
        <v>148</v>
      </c>
      <c r="E36" s="13">
        <v>3</v>
      </c>
      <c r="F36" s="40">
        <f t="shared" si="0"/>
        <v>145</v>
      </c>
    </row>
    <row r="37" spans="1:6">
      <c r="A37" s="5">
        <v>420209</v>
      </c>
      <c r="B37" s="17" t="s">
        <v>52</v>
      </c>
      <c r="C37" s="3" t="s">
        <v>21</v>
      </c>
      <c r="D37" s="13">
        <v>126</v>
      </c>
      <c r="E37" s="13">
        <v>16</v>
      </c>
      <c r="F37" s="40">
        <f t="shared" si="0"/>
        <v>110</v>
      </c>
    </row>
    <row r="38" spans="1:6">
      <c r="A38" s="5">
        <v>420210</v>
      </c>
      <c r="B38" s="17" t="s">
        <v>53</v>
      </c>
      <c r="C38" s="3" t="s">
        <v>31</v>
      </c>
      <c r="D38" s="13">
        <v>2084</v>
      </c>
      <c r="E38" s="13">
        <v>292</v>
      </c>
      <c r="F38" s="40">
        <f t="shared" si="0"/>
        <v>1792</v>
      </c>
    </row>
    <row r="39" spans="1:6">
      <c r="A39" s="5">
        <v>420213</v>
      </c>
      <c r="B39" s="17" t="s">
        <v>55</v>
      </c>
      <c r="C39" s="3" t="s">
        <v>54</v>
      </c>
      <c r="D39" s="13">
        <v>420</v>
      </c>
      <c r="E39" s="13">
        <v>5</v>
      </c>
      <c r="F39" s="40">
        <f t="shared" si="0"/>
        <v>415</v>
      </c>
    </row>
    <row r="40" spans="1:6">
      <c r="A40" s="5">
        <v>420215</v>
      </c>
      <c r="B40" s="17" t="s">
        <v>56</v>
      </c>
      <c r="C40" s="3" t="s">
        <v>21</v>
      </c>
      <c r="D40" s="13">
        <v>175</v>
      </c>
      <c r="E40" s="13">
        <v>11</v>
      </c>
      <c r="F40" s="40">
        <f t="shared" si="0"/>
        <v>164</v>
      </c>
    </row>
    <row r="41" spans="1:6">
      <c r="A41" s="5">
        <v>420220</v>
      </c>
      <c r="B41" s="17" t="s">
        <v>57</v>
      </c>
      <c r="C41" s="3" t="s">
        <v>28</v>
      </c>
      <c r="D41" s="13">
        <v>826</v>
      </c>
      <c r="E41" s="13">
        <v>136</v>
      </c>
      <c r="F41" s="40">
        <f t="shared" si="0"/>
        <v>690</v>
      </c>
    </row>
    <row r="42" spans="1:6">
      <c r="A42" s="5">
        <v>420230</v>
      </c>
      <c r="B42" s="17" t="s">
        <v>58</v>
      </c>
      <c r="C42" s="3" t="s">
        <v>16</v>
      </c>
      <c r="D42" s="13">
        <v>4879</v>
      </c>
      <c r="E42" s="13">
        <v>706</v>
      </c>
      <c r="F42" s="40">
        <f t="shared" si="0"/>
        <v>4173</v>
      </c>
    </row>
    <row r="43" spans="1:6">
      <c r="A43" s="5">
        <v>420240</v>
      </c>
      <c r="B43" s="17" t="s">
        <v>59</v>
      </c>
      <c r="C43" s="3" t="s">
        <v>28</v>
      </c>
      <c r="D43" s="13">
        <v>26766</v>
      </c>
      <c r="E43" s="13">
        <v>9319</v>
      </c>
      <c r="F43" s="40">
        <f t="shared" si="0"/>
        <v>17447</v>
      </c>
    </row>
    <row r="44" spans="1:6">
      <c r="A44" s="5">
        <v>420243</v>
      </c>
      <c r="B44" s="17" t="s">
        <v>60</v>
      </c>
      <c r="C44" s="3" t="s">
        <v>24</v>
      </c>
      <c r="D44" s="13">
        <v>211</v>
      </c>
      <c r="E44" s="13">
        <v>9</v>
      </c>
      <c r="F44" s="40">
        <f t="shared" si="0"/>
        <v>202</v>
      </c>
    </row>
    <row r="45" spans="1:6">
      <c r="A45" s="5">
        <v>420250</v>
      </c>
      <c r="B45" s="17" t="s">
        <v>61</v>
      </c>
      <c r="C45" s="3" t="s">
        <v>24</v>
      </c>
      <c r="D45" s="13">
        <v>335</v>
      </c>
      <c r="E45" s="13">
        <v>6</v>
      </c>
      <c r="F45" s="40">
        <f t="shared" si="0"/>
        <v>329</v>
      </c>
    </row>
    <row r="46" spans="1:6">
      <c r="A46" s="5">
        <v>420253</v>
      </c>
      <c r="B46" s="17" t="s">
        <v>62</v>
      </c>
      <c r="C46" s="3" t="s">
        <v>7</v>
      </c>
      <c r="D46" s="13">
        <v>203</v>
      </c>
      <c r="E46" s="13">
        <v>10</v>
      </c>
      <c r="F46" s="40">
        <f t="shared" si="0"/>
        <v>193</v>
      </c>
    </row>
    <row r="47" spans="1:6">
      <c r="A47" s="5">
        <v>420257</v>
      </c>
      <c r="B47" s="17" t="s">
        <v>63</v>
      </c>
      <c r="C47" s="3" t="s">
        <v>21</v>
      </c>
      <c r="D47" s="13">
        <v>146</v>
      </c>
      <c r="E47" s="13">
        <v>3</v>
      </c>
      <c r="F47" s="40">
        <f t="shared" si="0"/>
        <v>143</v>
      </c>
    </row>
    <row r="48" spans="1:6">
      <c r="A48" s="5">
        <v>420260</v>
      </c>
      <c r="B48" s="17" t="s">
        <v>64</v>
      </c>
      <c r="C48" s="3" t="s">
        <v>24</v>
      </c>
      <c r="D48" s="13">
        <v>605</v>
      </c>
      <c r="E48" s="13">
        <v>25</v>
      </c>
      <c r="F48" s="40">
        <f t="shared" si="0"/>
        <v>580</v>
      </c>
    </row>
    <row r="49" spans="1:6">
      <c r="A49" s="5">
        <v>420245</v>
      </c>
      <c r="B49" s="17" t="s">
        <v>65</v>
      </c>
      <c r="C49" s="3" t="s">
        <v>45</v>
      </c>
      <c r="D49" s="13">
        <v>1498</v>
      </c>
      <c r="E49" s="13">
        <v>161</v>
      </c>
      <c r="F49" s="40">
        <f t="shared" si="0"/>
        <v>1337</v>
      </c>
    </row>
    <row r="50" spans="1:6">
      <c r="A50" s="5">
        <v>420270</v>
      </c>
      <c r="B50" s="17" t="s">
        <v>66</v>
      </c>
      <c r="C50" s="3" t="s">
        <v>28</v>
      </c>
      <c r="D50" s="13">
        <v>320</v>
      </c>
      <c r="E50" s="13">
        <v>12</v>
      </c>
      <c r="F50" s="40">
        <f t="shared" si="0"/>
        <v>308</v>
      </c>
    </row>
    <row r="51" spans="1:6">
      <c r="A51" s="21">
        <v>420280</v>
      </c>
      <c r="B51" s="29" t="s">
        <v>67</v>
      </c>
      <c r="C51" s="19" t="s">
        <v>35</v>
      </c>
      <c r="D51" s="31">
        <v>2259</v>
      </c>
      <c r="E51" s="31">
        <v>416</v>
      </c>
      <c r="F51" s="39">
        <f t="shared" si="0"/>
        <v>1843</v>
      </c>
    </row>
    <row r="52" spans="1:6">
      <c r="A52" s="5">
        <v>420285</v>
      </c>
      <c r="B52" s="17" t="s">
        <v>68</v>
      </c>
      <c r="C52" s="3" t="s">
        <v>9</v>
      </c>
      <c r="D52" s="13">
        <v>246</v>
      </c>
      <c r="E52" s="13">
        <v>10</v>
      </c>
      <c r="F52" s="40">
        <f t="shared" si="0"/>
        <v>236</v>
      </c>
    </row>
    <row r="53" spans="1:6">
      <c r="A53" s="4">
        <v>420287</v>
      </c>
      <c r="B53" s="83" t="s">
        <v>69</v>
      </c>
      <c r="C53" s="22" t="s">
        <v>5</v>
      </c>
      <c r="D53" s="37">
        <v>178</v>
      </c>
      <c r="E53" s="37">
        <v>1</v>
      </c>
      <c r="F53" s="38">
        <f t="shared" si="0"/>
        <v>177</v>
      </c>
    </row>
    <row r="54" spans="1:6">
      <c r="A54" s="5">
        <v>420290</v>
      </c>
      <c r="B54" s="17" t="s">
        <v>70</v>
      </c>
      <c r="C54" s="3" t="s">
        <v>28</v>
      </c>
      <c r="D54" s="13">
        <v>9723</v>
      </c>
      <c r="E54" s="13">
        <v>2076</v>
      </c>
      <c r="F54" s="40">
        <f t="shared" si="0"/>
        <v>7647</v>
      </c>
    </row>
    <row r="55" spans="1:6">
      <c r="A55" s="5">
        <v>420300</v>
      </c>
      <c r="B55" s="17" t="s">
        <v>71</v>
      </c>
      <c r="C55" s="3" t="s">
        <v>37</v>
      </c>
      <c r="D55" s="13">
        <v>5398</v>
      </c>
      <c r="E55" s="13">
        <v>1180</v>
      </c>
      <c r="F55" s="40">
        <f t="shared" si="0"/>
        <v>4218</v>
      </c>
    </row>
    <row r="56" spans="1:6">
      <c r="A56" s="5">
        <v>420310</v>
      </c>
      <c r="B56" s="17" t="s">
        <v>72</v>
      </c>
      <c r="C56" s="3" t="s">
        <v>13</v>
      </c>
      <c r="D56" s="13">
        <v>385</v>
      </c>
      <c r="E56" s="13">
        <v>21</v>
      </c>
      <c r="F56" s="40">
        <f t="shared" si="0"/>
        <v>364</v>
      </c>
    </row>
    <row r="57" spans="1:6">
      <c r="A57" s="5">
        <v>420315</v>
      </c>
      <c r="B57" s="17" t="s">
        <v>73</v>
      </c>
      <c r="C57" s="3" t="s">
        <v>37</v>
      </c>
      <c r="D57" s="13">
        <v>177</v>
      </c>
      <c r="E57" s="13">
        <v>6</v>
      </c>
      <c r="F57" s="40">
        <f t="shared" si="0"/>
        <v>171</v>
      </c>
    </row>
    <row r="58" spans="1:6">
      <c r="A58" s="5">
        <v>420320</v>
      </c>
      <c r="B58" s="17" t="s">
        <v>74</v>
      </c>
      <c r="C58" s="3" t="s">
        <v>45</v>
      </c>
      <c r="D58" s="13">
        <v>6100</v>
      </c>
      <c r="E58" s="13">
        <v>748</v>
      </c>
      <c r="F58" s="40">
        <f t="shared" si="0"/>
        <v>5352</v>
      </c>
    </row>
    <row r="59" spans="1:6">
      <c r="A59" s="5">
        <v>420330</v>
      </c>
      <c r="B59" s="17" t="s">
        <v>75</v>
      </c>
      <c r="C59" s="3" t="s">
        <v>54</v>
      </c>
      <c r="D59" s="13">
        <v>830</v>
      </c>
      <c r="E59" s="13">
        <v>61</v>
      </c>
      <c r="F59" s="40">
        <f t="shared" si="0"/>
        <v>769</v>
      </c>
    </row>
    <row r="60" spans="1:6">
      <c r="A60" s="5">
        <v>420340</v>
      </c>
      <c r="B60" s="17" t="s">
        <v>76</v>
      </c>
      <c r="C60" s="3" t="s">
        <v>24</v>
      </c>
      <c r="D60" s="13">
        <v>464</v>
      </c>
      <c r="E60" s="13">
        <v>21</v>
      </c>
      <c r="F60" s="40">
        <f t="shared" si="0"/>
        <v>443</v>
      </c>
    </row>
    <row r="61" spans="1:6">
      <c r="A61" s="5">
        <v>420350</v>
      </c>
      <c r="B61" s="17" t="s">
        <v>77</v>
      </c>
      <c r="C61" s="3" t="s">
        <v>7</v>
      </c>
      <c r="D61" s="13">
        <v>516</v>
      </c>
      <c r="E61" s="13">
        <v>31</v>
      </c>
      <c r="F61" s="40">
        <f t="shared" si="0"/>
        <v>485</v>
      </c>
    </row>
    <row r="62" spans="1:6">
      <c r="A62" s="5">
        <v>420360</v>
      </c>
      <c r="B62" s="17" t="s">
        <v>78</v>
      </c>
      <c r="C62" s="3" t="s">
        <v>5</v>
      </c>
      <c r="D62" s="13">
        <v>2472</v>
      </c>
      <c r="E62" s="13">
        <v>357</v>
      </c>
      <c r="F62" s="40">
        <f t="shared" si="0"/>
        <v>2115</v>
      </c>
    </row>
    <row r="63" spans="1:6">
      <c r="A63" s="5">
        <v>420370</v>
      </c>
      <c r="B63" s="17" t="s">
        <v>79</v>
      </c>
      <c r="C63" s="3" t="s">
        <v>16</v>
      </c>
      <c r="D63" s="13">
        <v>857</v>
      </c>
      <c r="E63" s="13">
        <v>36</v>
      </c>
      <c r="F63" s="40">
        <f t="shared" si="0"/>
        <v>821</v>
      </c>
    </row>
    <row r="64" spans="1:6">
      <c r="A64" s="5">
        <v>420380</v>
      </c>
      <c r="B64" s="17" t="s">
        <v>80</v>
      </c>
      <c r="C64" s="3" t="s">
        <v>54</v>
      </c>
      <c r="D64" s="13">
        <v>3930</v>
      </c>
      <c r="E64" s="13">
        <v>568</v>
      </c>
      <c r="F64" s="40">
        <f t="shared" si="0"/>
        <v>3362</v>
      </c>
    </row>
    <row r="65" spans="1:6">
      <c r="A65" s="5">
        <v>420325</v>
      </c>
      <c r="B65" s="17" t="s">
        <v>81</v>
      </c>
      <c r="C65" s="3" t="s">
        <v>24</v>
      </c>
      <c r="D65" s="13">
        <v>168</v>
      </c>
      <c r="E65" s="13">
        <v>9</v>
      </c>
      <c r="F65" s="40">
        <f t="shared" si="0"/>
        <v>159</v>
      </c>
    </row>
    <row r="66" spans="1:6">
      <c r="A66" s="5">
        <v>420390</v>
      </c>
      <c r="B66" s="17" t="s">
        <v>82</v>
      </c>
      <c r="C66" s="3" t="s">
        <v>5</v>
      </c>
      <c r="D66" s="13">
        <v>1706</v>
      </c>
      <c r="E66" s="13">
        <v>718</v>
      </c>
      <c r="F66" s="40">
        <f t="shared" si="0"/>
        <v>988</v>
      </c>
    </row>
    <row r="67" spans="1:6">
      <c r="A67" s="5">
        <v>420395</v>
      </c>
      <c r="B67" s="17" t="s">
        <v>83</v>
      </c>
      <c r="C67" s="3" t="s">
        <v>35</v>
      </c>
      <c r="D67" s="13">
        <v>1718</v>
      </c>
      <c r="E67" s="13">
        <v>426</v>
      </c>
      <c r="F67" s="40">
        <f t="shared" si="0"/>
        <v>1292</v>
      </c>
    </row>
    <row r="68" spans="1:6">
      <c r="A68" s="5">
        <v>420400</v>
      </c>
      <c r="B68" s="17" t="s">
        <v>84</v>
      </c>
      <c r="C68" s="3" t="s">
        <v>5</v>
      </c>
      <c r="D68" s="13">
        <v>768</v>
      </c>
      <c r="E68" s="13">
        <v>141</v>
      </c>
      <c r="F68" s="40">
        <f t="shared" si="0"/>
        <v>627</v>
      </c>
    </row>
    <row r="69" spans="1:6">
      <c r="A69" s="5">
        <v>420410</v>
      </c>
      <c r="B69" s="17" t="s">
        <v>85</v>
      </c>
      <c r="C69" s="3" t="s">
        <v>13</v>
      </c>
      <c r="D69" s="13">
        <v>246</v>
      </c>
      <c r="E69" s="13">
        <v>25</v>
      </c>
      <c r="F69" s="40">
        <f t="shared" si="0"/>
        <v>221</v>
      </c>
    </row>
    <row r="70" spans="1:6">
      <c r="A70" s="5">
        <v>420415</v>
      </c>
      <c r="B70" s="17" t="s">
        <v>86</v>
      </c>
      <c r="C70" s="3" t="s">
        <v>5</v>
      </c>
      <c r="D70" s="13">
        <v>182</v>
      </c>
      <c r="E70" s="13">
        <v>7</v>
      </c>
      <c r="F70" s="40">
        <f t="shared" ref="F70:F133" si="1">D70-E70</f>
        <v>175</v>
      </c>
    </row>
    <row r="71" spans="1:6">
      <c r="A71" s="21">
        <v>420417</v>
      </c>
      <c r="B71" s="29" t="s">
        <v>87</v>
      </c>
      <c r="C71" s="19" t="s">
        <v>24</v>
      </c>
      <c r="D71" s="31">
        <v>208</v>
      </c>
      <c r="E71" s="31">
        <v>3</v>
      </c>
      <c r="F71" s="39">
        <f t="shared" si="1"/>
        <v>205</v>
      </c>
    </row>
    <row r="72" spans="1:6">
      <c r="A72" s="5">
        <v>420419</v>
      </c>
      <c r="B72" s="17" t="s">
        <v>88</v>
      </c>
      <c r="C72" s="3" t="s">
        <v>9</v>
      </c>
      <c r="D72" s="13">
        <v>191</v>
      </c>
      <c r="E72" s="13">
        <v>5</v>
      </c>
      <c r="F72" s="40">
        <f t="shared" si="1"/>
        <v>186</v>
      </c>
    </row>
    <row r="73" spans="1:6">
      <c r="A73" s="4">
        <v>420420</v>
      </c>
      <c r="B73" s="83" t="s">
        <v>89</v>
      </c>
      <c r="C73" s="22" t="s">
        <v>13</v>
      </c>
      <c r="D73" s="37">
        <v>15375</v>
      </c>
      <c r="E73" s="37">
        <v>3729</v>
      </c>
      <c r="F73" s="38">
        <f t="shared" si="1"/>
        <v>11646</v>
      </c>
    </row>
    <row r="74" spans="1:6">
      <c r="A74" s="5">
        <v>420425</v>
      </c>
      <c r="B74" s="17" t="s">
        <v>90</v>
      </c>
      <c r="C74" s="3" t="s">
        <v>49</v>
      </c>
      <c r="D74" s="13">
        <v>1215</v>
      </c>
      <c r="E74" s="13">
        <v>486</v>
      </c>
      <c r="F74" s="40">
        <f t="shared" si="1"/>
        <v>729</v>
      </c>
    </row>
    <row r="75" spans="1:6">
      <c r="A75" s="5">
        <v>420430</v>
      </c>
      <c r="B75" s="17" t="s">
        <v>91</v>
      </c>
      <c r="C75" s="3" t="s">
        <v>19</v>
      </c>
      <c r="D75" s="13">
        <v>5385</v>
      </c>
      <c r="E75" s="13">
        <v>2357</v>
      </c>
      <c r="F75" s="40">
        <f t="shared" si="1"/>
        <v>3028</v>
      </c>
    </row>
    <row r="76" spans="1:6">
      <c r="A76" s="5">
        <v>420435</v>
      </c>
      <c r="B76" s="17" t="s">
        <v>92</v>
      </c>
      <c r="C76" s="3" t="s">
        <v>13</v>
      </c>
      <c r="D76" s="13">
        <v>294</v>
      </c>
      <c r="E76" s="13">
        <v>14</v>
      </c>
      <c r="F76" s="40">
        <f t="shared" si="1"/>
        <v>280</v>
      </c>
    </row>
    <row r="77" spans="1:6">
      <c r="A77" s="5">
        <v>420440</v>
      </c>
      <c r="B77" s="17" t="s">
        <v>93</v>
      </c>
      <c r="C77" s="3" t="s">
        <v>13</v>
      </c>
      <c r="D77" s="13">
        <v>660</v>
      </c>
      <c r="E77" s="13">
        <v>74</v>
      </c>
      <c r="F77" s="40">
        <f t="shared" si="1"/>
        <v>586</v>
      </c>
    </row>
    <row r="78" spans="1:6">
      <c r="A78" s="5">
        <v>420445</v>
      </c>
      <c r="B78" s="17" t="s">
        <v>94</v>
      </c>
      <c r="C78" s="3" t="s">
        <v>7</v>
      </c>
      <c r="D78" s="13">
        <v>200</v>
      </c>
      <c r="E78" s="13">
        <v>4</v>
      </c>
      <c r="F78" s="40">
        <f t="shared" si="1"/>
        <v>196</v>
      </c>
    </row>
    <row r="79" spans="1:6">
      <c r="A79" s="5">
        <v>420455</v>
      </c>
      <c r="B79" s="17" t="s">
        <v>95</v>
      </c>
      <c r="C79" s="3" t="s">
        <v>24</v>
      </c>
      <c r="D79" s="13">
        <v>904</v>
      </c>
      <c r="E79" s="13">
        <v>159</v>
      </c>
      <c r="F79" s="40">
        <f t="shared" si="1"/>
        <v>745</v>
      </c>
    </row>
    <row r="80" spans="1:6">
      <c r="A80" s="5">
        <v>420450</v>
      </c>
      <c r="B80" s="17" t="s">
        <v>96</v>
      </c>
      <c r="C80" s="3" t="s">
        <v>31</v>
      </c>
      <c r="D80" s="13">
        <v>1132</v>
      </c>
      <c r="E80" s="13">
        <v>169</v>
      </c>
      <c r="F80" s="40">
        <f t="shared" si="1"/>
        <v>963</v>
      </c>
    </row>
    <row r="81" spans="1:6">
      <c r="A81" s="5">
        <v>420460</v>
      </c>
      <c r="B81" s="17" t="s">
        <v>97</v>
      </c>
      <c r="C81" s="3" t="s">
        <v>49</v>
      </c>
      <c r="D81" s="13">
        <v>14616</v>
      </c>
      <c r="E81" s="13">
        <v>4516</v>
      </c>
      <c r="F81" s="40">
        <f t="shared" si="1"/>
        <v>10100</v>
      </c>
    </row>
    <row r="82" spans="1:6">
      <c r="A82" s="5">
        <v>420470</v>
      </c>
      <c r="B82" s="17" t="s">
        <v>98</v>
      </c>
      <c r="C82" s="3" t="s">
        <v>13</v>
      </c>
      <c r="D82" s="13">
        <v>676</v>
      </c>
      <c r="E82" s="13">
        <v>46</v>
      </c>
      <c r="F82" s="40">
        <f t="shared" si="1"/>
        <v>630</v>
      </c>
    </row>
    <row r="83" spans="1:6">
      <c r="A83" s="5">
        <v>420475</v>
      </c>
      <c r="B83" s="17" t="s">
        <v>99</v>
      </c>
      <c r="C83" s="3" t="s">
        <v>13</v>
      </c>
      <c r="D83" s="13">
        <v>117</v>
      </c>
      <c r="E83" s="13"/>
      <c r="F83" s="40">
        <f t="shared" si="1"/>
        <v>117</v>
      </c>
    </row>
    <row r="84" spans="1:6">
      <c r="A84" s="5">
        <v>420480</v>
      </c>
      <c r="B84" s="17" t="s">
        <v>100</v>
      </c>
      <c r="C84" s="3" t="s">
        <v>37</v>
      </c>
      <c r="D84" s="13">
        <v>2779</v>
      </c>
      <c r="E84" s="13">
        <v>368</v>
      </c>
      <c r="F84" s="40">
        <f t="shared" si="1"/>
        <v>2411</v>
      </c>
    </row>
    <row r="85" spans="1:6">
      <c r="A85" s="5">
        <v>420490</v>
      </c>
      <c r="B85" s="17" t="s">
        <v>101</v>
      </c>
      <c r="C85" s="3" t="s">
        <v>21</v>
      </c>
      <c r="D85" s="13">
        <v>494</v>
      </c>
      <c r="E85" s="13">
        <v>30</v>
      </c>
      <c r="F85" s="40">
        <f t="shared" si="1"/>
        <v>464</v>
      </c>
    </row>
    <row r="86" spans="1:6">
      <c r="A86" s="21">
        <v>420500</v>
      </c>
      <c r="B86" s="29" t="s">
        <v>102</v>
      </c>
      <c r="C86" s="19" t="s">
        <v>21</v>
      </c>
      <c r="D86" s="31">
        <v>929</v>
      </c>
      <c r="E86" s="31">
        <v>71</v>
      </c>
      <c r="F86" s="39">
        <f t="shared" si="1"/>
        <v>858</v>
      </c>
    </row>
    <row r="87" spans="1:6">
      <c r="A87" s="5">
        <v>420510</v>
      </c>
      <c r="B87" s="17" t="s">
        <v>103</v>
      </c>
      <c r="C87" s="3" t="s">
        <v>9</v>
      </c>
      <c r="D87" s="13">
        <v>280</v>
      </c>
      <c r="E87" s="13">
        <v>9</v>
      </c>
      <c r="F87" s="40">
        <f t="shared" si="1"/>
        <v>271</v>
      </c>
    </row>
    <row r="88" spans="1:6">
      <c r="A88" s="4">
        <v>420515</v>
      </c>
      <c r="B88" s="83" t="s">
        <v>104</v>
      </c>
      <c r="C88" s="22" t="s">
        <v>28</v>
      </c>
      <c r="D88" s="37">
        <v>268</v>
      </c>
      <c r="E88" s="37">
        <v>11</v>
      </c>
      <c r="F88" s="38">
        <f t="shared" si="1"/>
        <v>257</v>
      </c>
    </row>
    <row r="89" spans="1:6">
      <c r="A89" s="5">
        <v>420517</v>
      </c>
      <c r="B89" s="17" t="s">
        <v>105</v>
      </c>
      <c r="C89" s="3" t="s">
        <v>7</v>
      </c>
      <c r="D89" s="13">
        <v>177</v>
      </c>
      <c r="E89" s="13">
        <v>1</v>
      </c>
      <c r="F89" s="40">
        <f t="shared" si="1"/>
        <v>176</v>
      </c>
    </row>
    <row r="90" spans="1:6">
      <c r="A90" s="5">
        <v>420519</v>
      </c>
      <c r="B90" s="17" t="s">
        <v>106</v>
      </c>
      <c r="C90" s="3" t="s">
        <v>33</v>
      </c>
      <c r="D90" s="13">
        <v>147</v>
      </c>
      <c r="E90" s="13">
        <v>19</v>
      </c>
      <c r="F90" s="40">
        <f t="shared" si="1"/>
        <v>128</v>
      </c>
    </row>
    <row r="91" spans="1:6">
      <c r="A91" s="5">
        <v>420520</v>
      </c>
      <c r="B91" s="17" t="s">
        <v>107</v>
      </c>
      <c r="C91" s="3" t="s">
        <v>5</v>
      </c>
      <c r="D91" s="13">
        <v>296</v>
      </c>
      <c r="E91" s="13">
        <v>26</v>
      </c>
      <c r="F91" s="40">
        <f t="shared" si="1"/>
        <v>270</v>
      </c>
    </row>
    <row r="92" spans="1:6">
      <c r="A92" s="5">
        <v>420530</v>
      </c>
      <c r="B92" s="17" t="s">
        <v>108</v>
      </c>
      <c r="C92" s="3" t="s">
        <v>7</v>
      </c>
      <c r="D92" s="13">
        <v>718</v>
      </c>
      <c r="E92" s="13">
        <v>87</v>
      </c>
      <c r="F92" s="40">
        <f t="shared" si="1"/>
        <v>631</v>
      </c>
    </row>
    <row r="93" spans="1:6">
      <c r="A93" s="5">
        <v>420535</v>
      </c>
      <c r="B93" s="17" t="s">
        <v>109</v>
      </c>
      <c r="C93" s="3" t="s">
        <v>21</v>
      </c>
      <c r="D93" s="13">
        <v>107</v>
      </c>
      <c r="E93" s="13">
        <v>8</v>
      </c>
      <c r="F93" s="40">
        <f t="shared" si="1"/>
        <v>99</v>
      </c>
    </row>
    <row r="94" spans="1:6">
      <c r="A94" s="5">
        <v>420540</v>
      </c>
      <c r="B94" s="17" t="s">
        <v>110</v>
      </c>
      <c r="C94" s="3" t="s">
        <v>16</v>
      </c>
      <c r="D94" s="13">
        <v>39373</v>
      </c>
      <c r="E94" s="13">
        <v>15580</v>
      </c>
      <c r="F94" s="40">
        <f t="shared" si="1"/>
        <v>23793</v>
      </c>
    </row>
    <row r="95" spans="1:6">
      <c r="A95" s="5">
        <v>420543</v>
      </c>
      <c r="B95" s="17" t="s">
        <v>111</v>
      </c>
      <c r="C95" s="3" t="s">
        <v>13</v>
      </c>
      <c r="D95" s="13">
        <v>162</v>
      </c>
      <c r="E95" s="13">
        <v>15</v>
      </c>
      <c r="F95" s="40">
        <f t="shared" si="1"/>
        <v>147</v>
      </c>
    </row>
    <row r="96" spans="1:6">
      <c r="A96" s="5">
        <v>420545</v>
      </c>
      <c r="B96" s="17" t="s">
        <v>112</v>
      </c>
      <c r="C96" s="3" t="s">
        <v>49</v>
      </c>
      <c r="D96" s="13">
        <v>1817</v>
      </c>
      <c r="E96" s="13">
        <v>395</v>
      </c>
      <c r="F96" s="40">
        <f t="shared" si="1"/>
        <v>1422</v>
      </c>
    </row>
    <row r="97" spans="1:6">
      <c r="A97" s="5">
        <v>420550</v>
      </c>
      <c r="B97" s="17" t="s">
        <v>113</v>
      </c>
      <c r="C97" s="3" t="s">
        <v>37</v>
      </c>
      <c r="D97" s="13">
        <v>2546</v>
      </c>
      <c r="E97" s="13">
        <v>335</v>
      </c>
      <c r="F97" s="40">
        <f t="shared" si="1"/>
        <v>2211</v>
      </c>
    </row>
    <row r="98" spans="1:6">
      <c r="A98" s="5">
        <v>420555</v>
      </c>
      <c r="B98" s="17" t="s">
        <v>114</v>
      </c>
      <c r="C98" s="3" t="s">
        <v>37</v>
      </c>
      <c r="D98" s="13">
        <v>143</v>
      </c>
      <c r="E98" s="13">
        <v>2</v>
      </c>
      <c r="F98" s="40">
        <f t="shared" si="1"/>
        <v>141</v>
      </c>
    </row>
    <row r="99" spans="1:6">
      <c r="A99" s="5">
        <v>420560</v>
      </c>
      <c r="B99" s="17" t="s">
        <v>115</v>
      </c>
      <c r="C99" s="3" t="s">
        <v>7</v>
      </c>
      <c r="D99" s="13">
        <v>191</v>
      </c>
      <c r="E99" s="13">
        <v>13</v>
      </c>
      <c r="F99" s="40">
        <f t="shared" si="1"/>
        <v>178</v>
      </c>
    </row>
    <row r="100" spans="1:6">
      <c r="A100" s="5">
        <v>420570</v>
      </c>
      <c r="B100" s="17" t="s">
        <v>116</v>
      </c>
      <c r="C100" s="3" t="s">
        <v>16</v>
      </c>
      <c r="D100" s="13">
        <v>1921</v>
      </c>
      <c r="E100" s="13">
        <v>189</v>
      </c>
      <c r="F100" s="40">
        <f t="shared" si="1"/>
        <v>1732</v>
      </c>
    </row>
    <row r="101" spans="1:6">
      <c r="A101" s="5">
        <v>420580</v>
      </c>
      <c r="B101" s="17" t="s">
        <v>117</v>
      </c>
      <c r="C101" s="3" t="s">
        <v>31</v>
      </c>
      <c r="D101" s="13">
        <v>1198</v>
      </c>
      <c r="E101" s="13">
        <v>171</v>
      </c>
      <c r="F101" s="40">
        <f t="shared" si="1"/>
        <v>1027</v>
      </c>
    </row>
    <row r="102" spans="1:6">
      <c r="A102" s="5">
        <v>420590</v>
      </c>
      <c r="B102" s="17" t="s">
        <v>118</v>
      </c>
      <c r="C102" s="3" t="s">
        <v>28</v>
      </c>
      <c r="D102" s="13">
        <v>4889</v>
      </c>
      <c r="E102" s="13">
        <v>1275</v>
      </c>
      <c r="F102" s="40">
        <f t="shared" si="1"/>
        <v>3614</v>
      </c>
    </row>
    <row r="103" spans="1:6">
      <c r="A103" s="5">
        <v>420600</v>
      </c>
      <c r="B103" s="17" t="s">
        <v>119</v>
      </c>
      <c r="C103" s="3" t="s">
        <v>16</v>
      </c>
      <c r="D103" s="13">
        <v>1164</v>
      </c>
      <c r="E103" s="13">
        <v>108</v>
      </c>
      <c r="F103" s="40">
        <f t="shared" si="1"/>
        <v>1056</v>
      </c>
    </row>
    <row r="104" spans="1:6">
      <c r="A104" s="5">
        <v>420610</v>
      </c>
      <c r="B104" s="17" t="s">
        <v>120</v>
      </c>
      <c r="C104" s="3" t="s">
        <v>35</v>
      </c>
      <c r="D104" s="13">
        <v>407</v>
      </c>
      <c r="E104" s="13">
        <v>39</v>
      </c>
      <c r="F104" s="40">
        <f t="shared" si="1"/>
        <v>368</v>
      </c>
    </row>
    <row r="105" spans="1:6">
      <c r="A105" s="5">
        <v>420620</v>
      </c>
      <c r="B105" s="17" t="s">
        <v>121</v>
      </c>
      <c r="C105" s="3" t="s">
        <v>35</v>
      </c>
      <c r="D105" s="13">
        <v>797</v>
      </c>
      <c r="E105" s="13">
        <v>153</v>
      </c>
      <c r="F105" s="40">
        <f t="shared" si="1"/>
        <v>644</v>
      </c>
    </row>
    <row r="106" spans="1:6">
      <c r="A106" s="5">
        <v>420630</v>
      </c>
      <c r="B106" s="17" t="s">
        <v>122</v>
      </c>
      <c r="C106" s="3" t="s">
        <v>28</v>
      </c>
      <c r="D106" s="13">
        <v>1709</v>
      </c>
      <c r="E106" s="13">
        <v>179</v>
      </c>
      <c r="F106" s="40">
        <f t="shared" si="1"/>
        <v>1530</v>
      </c>
    </row>
    <row r="107" spans="1:6">
      <c r="A107" s="5">
        <v>420640</v>
      </c>
      <c r="B107" s="17" t="s">
        <v>123</v>
      </c>
      <c r="C107" s="3" t="s">
        <v>21</v>
      </c>
      <c r="D107" s="13">
        <v>627</v>
      </c>
      <c r="E107" s="13">
        <v>22</v>
      </c>
      <c r="F107" s="40">
        <f t="shared" si="1"/>
        <v>605</v>
      </c>
    </row>
    <row r="108" spans="1:6">
      <c r="A108" s="5">
        <v>420650</v>
      </c>
      <c r="B108" s="17" t="s">
        <v>124</v>
      </c>
      <c r="C108" s="3" t="s">
        <v>31</v>
      </c>
      <c r="D108" s="13">
        <v>3087</v>
      </c>
      <c r="E108" s="13">
        <v>615</v>
      </c>
      <c r="F108" s="40">
        <f t="shared" si="1"/>
        <v>2472</v>
      </c>
    </row>
    <row r="109" spans="1:6">
      <c r="A109" s="5">
        <v>420660</v>
      </c>
      <c r="B109" s="17" t="s">
        <v>125</v>
      </c>
      <c r="C109" s="3" t="s">
        <v>21</v>
      </c>
      <c r="D109" s="13">
        <v>354</v>
      </c>
      <c r="E109" s="13">
        <v>16</v>
      </c>
      <c r="F109" s="40">
        <f t="shared" si="1"/>
        <v>338</v>
      </c>
    </row>
    <row r="110" spans="1:6">
      <c r="A110" s="5">
        <v>420665</v>
      </c>
      <c r="B110" s="17" t="s">
        <v>126</v>
      </c>
      <c r="C110" s="3" t="s">
        <v>13</v>
      </c>
      <c r="D110" s="13">
        <v>302</v>
      </c>
      <c r="E110" s="13">
        <v>66</v>
      </c>
      <c r="F110" s="40">
        <f t="shared" si="1"/>
        <v>236</v>
      </c>
    </row>
    <row r="111" spans="1:6">
      <c r="A111" s="5">
        <v>420670</v>
      </c>
      <c r="B111" s="17" t="s">
        <v>127</v>
      </c>
      <c r="C111" s="3" t="s">
        <v>5</v>
      </c>
      <c r="D111" s="13">
        <v>1566</v>
      </c>
      <c r="E111" s="13">
        <v>297</v>
      </c>
      <c r="F111" s="40">
        <f t="shared" si="1"/>
        <v>1269</v>
      </c>
    </row>
    <row r="112" spans="1:6">
      <c r="A112" s="5">
        <v>420675</v>
      </c>
      <c r="B112" s="17" t="s">
        <v>128</v>
      </c>
      <c r="C112" s="3" t="s">
        <v>37</v>
      </c>
      <c r="D112" s="13">
        <v>136</v>
      </c>
      <c r="E112" s="13">
        <v>9</v>
      </c>
      <c r="F112" s="40">
        <f t="shared" si="1"/>
        <v>127</v>
      </c>
    </row>
    <row r="113" spans="1:6">
      <c r="A113" s="21">
        <v>420680</v>
      </c>
      <c r="B113" s="29" t="s">
        <v>129</v>
      </c>
      <c r="C113" s="19" t="s">
        <v>5</v>
      </c>
      <c r="D113" s="31">
        <v>196</v>
      </c>
      <c r="E113" s="31">
        <v>18</v>
      </c>
      <c r="F113" s="39">
        <f t="shared" si="1"/>
        <v>178</v>
      </c>
    </row>
    <row r="114" spans="1:6">
      <c r="A114" s="5">
        <v>420690</v>
      </c>
      <c r="B114" s="17" t="s">
        <v>130</v>
      </c>
      <c r="C114" s="3" t="s">
        <v>9</v>
      </c>
      <c r="D114" s="13">
        <v>1328</v>
      </c>
      <c r="E114" s="13">
        <v>79</v>
      </c>
      <c r="F114" s="40">
        <f t="shared" si="1"/>
        <v>1249</v>
      </c>
    </row>
    <row r="115" spans="1:6">
      <c r="A115" s="4">
        <v>420700</v>
      </c>
      <c r="B115" s="83" t="s">
        <v>131</v>
      </c>
      <c r="C115" s="22" t="s">
        <v>49</v>
      </c>
      <c r="D115" s="37">
        <v>3913</v>
      </c>
      <c r="E115" s="37">
        <v>633</v>
      </c>
      <c r="F115" s="38">
        <f t="shared" si="1"/>
        <v>3280</v>
      </c>
    </row>
    <row r="116" spans="1:6">
      <c r="A116" s="5">
        <v>420710</v>
      </c>
      <c r="B116" s="17" t="s">
        <v>132</v>
      </c>
      <c r="C116" s="3" t="s">
        <v>45</v>
      </c>
      <c r="D116" s="13">
        <v>942</v>
      </c>
      <c r="E116" s="13">
        <v>147</v>
      </c>
      <c r="F116" s="40">
        <f t="shared" si="1"/>
        <v>795</v>
      </c>
    </row>
    <row r="117" spans="1:6">
      <c r="A117" s="5">
        <v>420720</v>
      </c>
      <c r="B117" s="17" t="s">
        <v>133</v>
      </c>
      <c r="C117" s="3" t="s">
        <v>35</v>
      </c>
      <c r="D117" s="13">
        <v>735</v>
      </c>
      <c r="E117" s="13">
        <v>17</v>
      </c>
      <c r="F117" s="40">
        <f t="shared" si="1"/>
        <v>718</v>
      </c>
    </row>
    <row r="118" spans="1:6">
      <c r="A118" s="21">
        <v>420730</v>
      </c>
      <c r="B118" s="29" t="s">
        <v>134</v>
      </c>
      <c r="C118" s="19" t="s">
        <v>35</v>
      </c>
      <c r="D118" s="31">
        <v>3164</v>
      </c>
      <c r="E118" s="31">
        <v>427</v>
      </c>
      <c r="F118" s="39">
        <f t="shared" si="1"/>
        <v>2737</v>
      </c>
    </row>
    <row r="119" spans="1:6">
      <c r="A119" s="5">
        <v>420740</v>
      </c>
      <c r="B119" s="17" t="s">
        <v>135</v>
      </c>
      <c r="C119" s="3" t="s">
        <v>9</v>
      </c>
      <c r="D119" s="13">
        <v>401</v>
      </c>
      <c r="E119" s="13">
        <v>6</v>
      </c>
      <c r="F119" s="40">
        <f t="shared" si="1"/>
        <v>395</v>
      </c>
    </row>
    <row r="120" spans="1:6">
      <c r="A120" s="4">
        <v>420750</v>
      </c>
      <c r="B120" s="83" t="s">
        <v>136</v>
      </c>
      <c r="C120" s="22" t="s">
        <v>28</v>
      </c>
      <c r="D120" s="37">
        <v>4885</v>
      </c>
      <c r="E120" s="37">
        <v>1197</v>
      </c>
      <c r="F120" s="38">
        <f t="shared" si="1"/>
        <v>3688</v>
      </c>
    </row>
    <row r="121" spans="1:6">
      <c r="A121" s="5">
        <v>420757</v>
      </c>
      <c r="B121" s="17" t="s">
        <v>137</v>
      </c>
      <c r="C121" s="3" t="s">
        <v>37</v>
      </c>
      <c r="D121" s="13">
        <v>206</v>
      </c>
      <c r="E121" s="13">
        <v>18</v>
      </c>
      <c r="F121" s="40">
        <f t="shared" si="1"/>
        <v>188</v>
      </c>
    </row>
    <row r="122" spans="1:6">
      <c r="A122" s="5">
        <v>420760</v>
      </c>
      <c r="B122" s="17" t="s">
        <v>138</v>
      </c>
      <c r="C122" s="3" t="s">
        <v>19</v>
      </c>
      <c r="D122" s="13">
        <v>278</v>
      </c>
      <c r="E122" s="13">
        <v>46</v>
      </c>
      <c r="F122" s="40">
        <f t="shared" si="1"/>
        <v>232</v>
      </c>
    </row>
    <row r="123" spans="1:6">
      <c r="A123" s="5">
        <v>420765</v>
      </c>
      <c r="B123" s="17" t="s">
        <v>139</v>
      </c>
      <c r="C123" s="3" t="s">
        <v>21</v>
      </c>
      <c r="D123" s="13">
        <v>572</v>
      </c>
      <c r="E123" s="13">
        <v>24</v>
      </c>
      <c r="F123" s="40">
        <f t="shared" si="1"/>
        <v>548</v>
      </c>
    </row>
    <row r="124" spans="1:6">
      <c r="A124" s="5">
        <v>420768</v>
      </c>
      <c r="B124" s="17" t="s">
        <v>140</v>
      </c>
      <c r="C124" s="3" t="s">
        <v>7</v>
      </c>
      <c r="D124" s="13">
        <v>446</v>
      </c>
      <c r="E124" s="13">
        <v>23</v>
      </c>
      <c r="F124" s="40">
        <f t="shared" si="1"/>
        <v>423</v>
      </c>
    </row>
    <row r="125" spans="1:6">
      <c r="A125" s="5">
        <v>420770</v>
      </c>
      <c r="B125" s="17" t="s">
        <v>141</v>
      </c>
      <c r="C125" s="3" t="s">
        <v>19</v>
      </c>
      <c r="D125" s="13">
        <v>514</v>
      </c>
      <c r="E125" s="13">
        <v>115</v>
      </c>
      <c r="F125" s="40">
        <f t="shared" si="1"/>
        <v>399</v>
      </c>
    </row>
    <row r="126" spans="1:6">
      <c r="A126" s="5">
        <v>420775</v>
      </c>
      <c r="B126" s="17" t="s">
        <v>142</v>
      </c>
      <c r="C126" s="3" t="s">
        <v>21</v>
      </c>
      <c r="D126" s="13">
        <v>263</v>
      </c>
      <c r="E126" s="13">
        <v>9</v>
      </c>
      <c r="F126" s="40">
        <f t="shared" si="1"/>
        <v>254</v>
      </c>
    </row>
    <row r="127" spans="1:6">
      <c r="A127" s="5">
        <v>420780</v>
      </c>
      <c r="B127" s="17" t="s">
        <v>143</v>
      </c>
      <c r="C127" s="3" t="s">
        <v>19</v>
      </c>
      <c r="D127" s="13">
        <v>693</v>
      </c>
      <c r="E127" s="13">
        <v>126</v>
      </c>
      <c r="F127" s="40">
        <f t="shared" si="1"/>
        <v>567</v>
      </c>
    </row>
    <row r="128" spans="1:6">
      <c r="A128" s="5">
        <v>420785</v>
      </c>
      <c r="B128" s="17" t="s">
        <v>144</v>
      </c>
      <c r="C128" s="3" t="s">
        <v>13</v>
      </c>
      <c r="D128" s="13">
        <v>118</v>
      </c>
      <c r="E128" s="13">
        <v>4</v>
      </c>
      <c r="F128" s="40">
        <f t="shared" si="1"/>
        <v>114</v>
      </c>
    </row>
    <row r="129" spans="1:6">
      <c r="A129" s="5">
        <v>420790</v>
      </c>
      <c r="B129" s="17" t="s">
        <v>145</v>
      </c>
      <c r="C129" s="3" t="s">
        <v>54</v>
      </c>
      <c r="D129" s="13">
        <v>721</v>
      </c>
      <c r="E129" s="13">
        <v>43</v>
      </c>
      <c r="F129" s="40">
        <f t="shared" si="1"/>
        <v>678</v>
      </c>
    </row>
    <row r="130" spans="1:6">
      <c r="A130" s="5">
        <v>420800</v>
      </c>
      <c r="B130" s="17" t="s">
        <v>146</v>
      </c>
      <c r="C130" s="3" t="s">
        <v>19</v>
      </c>
      <c r="D130" s="13">
        <v>419</v>
      </c>
      <c r="E130" s="13">
        <v>128</v>
      </c>
      <c r="F130" s="40">
        <f t="shared" si="1"/>
        <v>291</v>
      </c>
    </row>
    <row r="131" spans="1:6">
      <c r="A131" s="5">
        <v>420810</v>
      </c>
      <c r="B131" s="17" t="s">
        <v>147</v>
      </c>
      <c r="C131" s="3" t="s">
        <v>54</v>
      </c>
      <c r="D131" s="13">
        <v>1417</v>
      </c>
      <c r="E131" s="13">
        <v>76</v>
      </c>
      <c r="F131" s="40">
        <f t="shared" si="1"/>
        <v>1341</v>
      </c>
    </row>
    <row r="132" spans="1:6">
      <c r="A132" s="5">
        <v>420820</v>
      </c>
      <c r="B132" s="17" t="s">
        <v>148</v>
      </c>
      <c r="C132" s="3" t="s">
        <v>45</v>
      </c>
      <c r="D132" s="13">
        <v>15501</v>
      </c>
      <c r="E132" s="13">
        <v>4613</v>
      </c>
      <c r="F132" s="40">
        <f t="shared" si="1"/>
        <v>10888</v>
      </c>
    </row>
    <row r="133" spans="1:6">
      <c r="A133" s="5">
        <v>420830</v>
      </c>
      <c r="B133" s="17" t="s">
        <v>149</v>
      </c>
      <c r="C133" s="3" t="s">
        <v>45</v>
      </c>
      <c r="D133" s="13">
        <v>5049</v>
      </c>
      <c r="E133" s="13">
        <v>882</v>
      </c>
      <c r="F133" s="40">
        <f t="shared" si="1"/>
        <v>4167</v>
      </c>
    </row>
    <row r="134" spans="1:6">
      <c r="A134" s="5">
        <v>420840</v>
      </c>
      <c r="B134" s="17" t="s">
        <v>150</v>
      </c>
      <c r="C134" s="3" t="s">
        <v>21</v>
      </c>
      <c r="D134" s="13">
        <v>1136</v>
      </c>
      <c r="E134" s="13">
        <v>264</v>
      </c>
      <c r="F134" s="40">
        <f t="shared" ref="F134:F197" si="2">D134-E134</f>
        <v>872</v>
      </c>
    </row>
    <row r="135" spans="1:6">
      <c r="A135" s="21">
        <v>420845</v>
      </c>
      <c r="B135" s="29" t="s">
        <v>151</v>
      </c>
      <c r="C135" s="19" t="s">
        <v>31</v>
      </c>
      <c r="D135" s="31">
        <v>1555</v>
      </c>
      <c r="E135" s="31">
        <v>300</v>
      </c>
      <c r="F135" s="39">
        <f t="shared" si="2"/>
        <v>1255</v>
      </c>
    </row>
    <row r="136" spans="1:6">
      <c r="A136" s="5">
        <v>420850</v>
      </c>
      <c r="B136" s="17" t="s">
        <v>152</v>
      </c>
      <c r="C136" s="3" t="s">
        <v>9</v>
      </c>
      <c r="D136" s="13">
        <v>1639</v>
      </c>
      <c r="E136" s="13">
        <v>106</v>
      </c>
      <c r="F136" s="40">
        <f t="shared" si="2"/>
        <v>1533</v>
      </c>
    </row>
    <row r="137" spans="1:6">
      <c r="A137" s="4">
        <v>420860</v>
      </c>
      <c r="B137" s="83" t="s">
        <v>153</v>
      </c>
      <c r="C137" s="22" t="s">
        <v>5</v>
      </c>
      <c r="D137" s="37">
        <v>232</v>
      </c>
      <c r="E137" s="37">
        <v>31</v>
      </c>
      <c r="F137" s="38">
        <f t="shared" si="2"/>
        <v>201</v>
      </c>
    </row>
    <row r="138" spans="1:6">
      <c r="A138" s="5">
        <v>420870</v>
      </c>
      <c r="B138" s="17" t="s">
        <v>154</v>
      </c>
      <c r="C138" s="3" t="s">
        <v>33</v>
      </c>
      <c r="D138" s="13">
        <v>697</v>
      </c>
      <c r="E138" s="13">
        <v>36</v>
      </c>
      <c r="F138" s="40">
        <f t="shared" si="2"/>
        <v>661</v>
      </c>
    </row>
    <row r="139" spans="1:6">
      <c r="A139" s="5">
        <v>420880</v>
      </c>
      <c r="B139" s="17" t="s">
        <v>155</v>
      </c>
      <c r="C139" s="3" t="s">
        <v>35</v>
      </c>
      <c r="D139" s="13">
        <v>1375</v>
      </c>
      <c r="E139" s="13">
        <v>243</v>
      </c>
      <c r="F139" s="40">
        <f t="shared" si="2"/>
        <v>1132</v>
      </c>
    </row>
    <row r="140" spans="1:6">
      <c r="A140" s="5">
        <v>420890</v>
      </c>
      <c r="B140" s="17" t="s">
        <v>156</v>
      </c>
      <c r="C140" s="3" t="s">
        <v>31</v>
      </c>
      <c r="D140" s="13">
        <v>13497</v>
      </c>
      <c r="E140" s="13">
        <v>4135</v>
      </c>
      <c r="F140" s="40">
        <f t="shared" si="2"/>
        <v>9362</v>
      </c>
    </row>
    <row r="141" spans="1:6">
      <c r="A141" s="5">
        <v>420895</v>
      </c>
      <c r="B141" s="17" t="s">
        <v>157</v>
      </c>
      <c r="C141" s="3" t="s">
        <v>13</v>
      </c>
      <c r="D141" s="13">
        <v>102</v>
      </c>
      <c r="E141" s="13">
        <v>9</v>
      </c>
      <c r="F141" s="40">
        <f t="shared" si="2"/>
        <v>93</v>
      </c>
    </row>
    <row r="142" spans="1:6">
      <c r="A142" s="5">
        <v>420900</v>
      </c>
      <c r="B142" s="17" t="s">
        <v>158</v>
      </c>
      <c r="C142" s="3" t="s">
        <v>5</v>
      </c>
      <c r="D142" s="13">
        <v>2168</v>
      </c>
      <c r="E142" s="13">
        <v>557</v>
      </c>
      <c r="F142" s="40">
        <f t="shared" si="2"/>
        <v>1611</v>
      </c>
    </row>
    <row r="143" spans="1:6">
      <c r="A143" s="21">
        <v>420910</v>
      </c>
      <c r="B143" s="29" t="s">
        <v>159</v>
      </c>
      <c r="C143" s="19" t="s">
        <v>31</v>
      </c>
      <c r="D143" s="31">
        <v>43559</v>
      </c>
      <c r="E143" s="31">
        <v>20082</v>
      </c>
      <c r="F143" s="39">
        <f t="shared" si="2"/>
        <v>23477</v>
      </c>
    </row>
    <row r="144" spans="1:6">
      <c r="A144" s="5">
        <v>420915</v>
      </c>
      <c r="B144" s="17" t="s">
        <v>160</v>
      </c>
      <c r="C144" s="3" t="s">
        <v>9</v>
      </c>
      <c r="D144" s="13">
        <v>286</v>
      </c>
      <c r="E144" s="13">
        <v>8</v>
      </c>
      <c r="F144" s="40">
        <f t="shared" si="2"/>
        <v>278</v>
      </c>
    </row>
    <row r="145" spans="1:6">
      <c r="A145" s="4">
        <v>420917</v>
      </c>
      <c r="B145" s="83" t="s">
        <v>161</v>
      </c>
      <c r="C145" s="22" t="s">
        <v>7</v>
      </c>
      <c r="D145" s="37">
        <v>159</v>
      </c>
      <c r="E145" s="37">
        <v>9</v>
      </c>
      <c r="F145" s="38">
        <f t="shared" si="2"/>
        <v>150</v>
      </c>
    </row>
    <row r="146" spans="1:6">
      <c r="A146" s="5">
        <v>420920</v>
      </c>
      <c r="B146" s="17" t="s">
        <v>162</v>
      </c>
      <c r="C146" s="3" t="s">
        <v>5</v>
      </c>
      <c r="D146" s="13">
        <v>154</v>
      </c>
      <c r="E146" s="13">
        <v>13</v>
      </c>
      <c r="F146" s="40">
        <f t="shared" si="2"/>
        <v>141</v>
      </c>
    </row>
    <row r="147" spans="1:6">
      <c r="A147" s="5">
        <v>420930</v>
      </c>
      <c r="B147" s="17" t="s">
        <v>163</v>
      </c>
      <c r="C147" s="3" t="s">
        <v>24</v>
      </c>
      <c r="D147" s="13">
        <v>10923</v>
      </c>
      <c r="E147" s="13">
        <v>1884</v>
      </c>
      <c r="F147" s="40">
        <f t="shared" si="2"/>
        <v>9039</v>
      </c>
    </row>
    <row r="148" spans="1:6">
      <c r="A148" s="5">
        <v>420940</v>
      </c>
      <c r="B148" s="17" t="s">
        <v>164</v>
      </c>
      <c r="C148" s="3" t="s">
        <v>35</v>
      </c>
      <c r="D148" s="13">
        <v>3227</v>
      </c>
      <c r="E148" s="13">
        <v>703</v>
      </c>
      <c r="F148" s="40">
        <f t="shared" si="2"/>
        <v>2524</v>
      </c>
    </row>
    <row r="149" spans="1:6">
      <c r="A149" s="21">
        <v>420945</v>
      </c>
      <c r="B149" s="29" t="s">
        <v>165</v>
      </c>
      <c r="C149" s="19" t="s">
        <v>7</v>
      </c>
      <c r="D149" s="31">
        <v>88</v>
      </c>
      <c r="E149" s="31">
        <v>5</v>
      </c>
      <c r="F149" s="39">
        <f t="shared" si="2"/>
        <v>83</v>
      </c>
    </row>
    <row r="150" spans="1:6">
      <c r="A150" s="5">
        <v>420950</v>
      </c>
      <c r="B150" s="17" t="s">
        <v>166</v>
      </c>
      <c r="C150" s="3" t="s">
        <v>9</v>
      </c>
      <c r="D150" s="13">
        <v>476</v>
      </c>
      <c r="E150" s="13">
        <v>35</v>
      </c>
      <c r="F150" s="40">
        <f t="shared" si="2"/>
        <v>441</v>
      </c>
    </row>
    <row r="151" spans="1:6">
      <c r="A151" s="4">
        <v>420960</v>
      </c>
      <c r="B151" s="83" t="s">
        <v>167</v>
      </c>
      <c r="C151" s="22" t="s">
        <v>49</v>
      </c>
      <c r="D151" s="37">
        <v>990</v>
      </c>
      <c r="E151" s="37">
        <v>117</v>
      </c>
      <c r="F151" s="38">
        <f t="shared" si="2"/>
        <v>873</v>
      </c>
    </row>
    <row r="152" spans="1:6">
      <c r="A152" s="5">
        <v>420970</v>
      </c>
      <c r="B152" s="17" t="s">
        <v>168</v>
      </c>
      <c r="C152" s="3" t="s">
        <v>37</v>
      </c>
      <c r="D152" s="13">
        <v>803</v>
      </c>
      <c r="E152" s="13">
        <v>32</v>
      </c>
      <c r="F152" s="40">
        <f t="shared" si="2"/>
        <v>771</v>
      </c>
    </row>
    <row r="153" spans="1:6">
      <c r="A153" s="5">
        <v>420980</v>
      </c>
      <c r="B153" s="17" t="s">
        <v>169</v>
      </c>
      <c r="C153" s="3" t="s">
        <v>16</v>
      </c>
      <c r="D153" s="13">
        <v>198</v>
      </c>
      <c r="E153" s="13">
        <v>6</v>
      </c>
      <c r="F153" s="40">
        <f t="shared" si="2"/>
        <v>192</v>
      </c>
    </row>
    <row r="154" spans="1:6">
      <c r="A154" s="21">
        <v>420985</v>
      </c>
      <c r="B154" s="29" t="s">
        <v>170</v>
      </c>
      <c r="C154" s="19" t="s">
        <v>19</v>
      </c>
      <c r="D154" s="31">
        <v>278</v>
      </c>
      <c r="E154" s="31">
        <v>49</v>
      </c>
      <c r="F154" s="39">
        <f t="shared" si="2"/>
        <v>229</v>
      </c>
    </row>
    <row r="155" spans="1:6">
      <c r="A155" s="5">
        <v>420990</v>
      </c>
      <c r="B155" s="17" t="s">
        <v>171</v>
      </c>
      <c r="C155" s="3" t="s">
        <v>9</v>
      </c>
      <c r="D155" s="13">
        <v>785</v>
      </c>
      <c r="E155" s="13">
        <v>28</v>
      </c>
      <c r="F155" s="40">
        <f t="shared" si="2"/>
        <v>757</v>
      </c>
    </row>
    <row r="156" spans="1:6">
      <c r="A156" s="4">
        <v>421000</v>
      </c>
      <c r="B156" s="83" t="s">
        <v>172</v>
      </c>
      <c r="C156" s="22" t="s">
        <v>45</v>
      </c>
      <c r="D156" s="37">
        <v>811</v>
      </c>
      <c r="E156" s="37">
        <v>197</v>
      </c>
      <c r="F156" s="38">
        <f t="shared" si="2"/>
        <v>614</v>
      </c>
    </row>
    <row r="157" spans="1:6">
      <c r="A157" s="5">
        <v>421003</v>
      </c>
      <c r="B157" s="17" t="s">
        <v>173</v>
      </c>
      <c r="C157" s="3" t="s">
        <v>5</v>
      </c>
      <c r="D157" s="13">
        <v>384</v>
      </c>
      <c r="E157" s="13">
        <v>89</v>
      </c>
      <c r="F157" s="40">
        <f t="shared" si="2"/>
        <v>295</v>
      </c>
    </row>
    <row r="158" spans="1:6">
      <c r="A158" s="5">
        <v>421005</v>
      </c>
      <c r="B158" s="17" t="s">
        <v>174</v>
      </c>
      <c r="C158" s="3" t="s">
        <v>37</v>
      </c>
      <c r="D158" s="13">
        <v>123</v>
      </c>
      <c r="E158" s="13">
        <v>9</v>
      </c>
      <c r="F158" s="40">
        <f t="shared" si="2"/>
        <v>114</v>
      </c>
    </row>
    <row r="159" spans="1:6">
      <c r="A159" s="5">
        <v>421010</v>
      </c>
      <c r="B159" s="17" t="s">
        <v>175</v>
      </c>
      <c r="C159" s="3" t="s">
        <v>54</v>
      </c>
      <c r="D159" s="13">
        <v>4168</v>
      </c>
      <c r="E159" s="13">
        <v>379</v>
      </c>
      <c r="F159" s="40">
        <f t="shared" si="2"/>
        <v>3789</v>
      </c>
    </row>
    <row r="160" spans="1:6">
      <c r="A160" s="5">
        <v>421020</v>
      </c>
      <c r="B160" s="17" t="s">
        <v>176</v>
      </c>
      <c r="C160" s="3" t="s">
        <v>16</v>
      </c>
      <c r="D160" s="13">
        <v>219</v>
      </c>
      <c r="E160" s="13">
        <v>6</v>
      </c>
      <c r="F160" s="40">
        <f t="shared" si="2"/>
        <v>213</v>
      </c>
    </row>
    <row r="161" spans="1:6">
      <c r="A161" s="5">
        <v>421030</v>
      </c>
      <c r="B161" s="17" t="s">
        <v>177</v>
      </c>
      <c r="C161" s="3" t="s">
        <v>54</v>
      </c>
      <c r="D161" s="13">
        <v>522</v>
      </c>
      <c r="E161" s="13">
        <v>9</v>
      </c>
      <c r="F161" s="40">
        <f t="shared" si="2"/>
        <v>513</v>
      </c>
    </row>
    <row r="162" spans="1:6">
      <c r="A162" s="5">
        <v>421040</v>
      </c>
      <c r="B162" s="17" t="s">
        <v>178</v>
      </c>
      <c r="C162" s="3" t="s">
        <v>33</v>
      </c>
      <c r="D162" s="13">
        <v>448</v>
      </c>
      <c r="E162" s="13">
        <v>65</v>
      </c>
      <c r="F162" s="40">
        <f t="shared" si="2"/>
        <v>383</v>
      </c>
    </row>
    <row r="163" spans="1:6">
      <c r="A163" s="5">
        <v>421050</v>
      </c>
      <c r="B163" s="17" t="s">
        <v>179</v>
      </c>
      <c r="C163" s="3" t="s">
        <v>21</v>
      </c>
      <c r="D163" s="13">
        <v>1743</v>
      </c>
      <c r="E163" s="13">
        <v>251</v>
      </c>
      <c r="F163" s="40">
        <f t="shared" si="2"/>
        <v>1492</v>
      </c>
    </row>
    <row r="164" spans="1:6">
      <c r="A164" s="5">
        <v>421055</v>
      </c>
      <c r="B164" s="17" t="s">
        <v>180</v>
      </c>
      <c r="C164" s="3" t="s">
        <v>7</v>
      </c>
      <c r="D164" s="13">
        <v>114</v>
      </c>
      <c r="E164" s="13">
        <v>5</v>
      </c>
      <c r="F164" s="40">
        <f t="shared" si="2"/>
        <v>109</v>
      </c>
    </row>
    <row r="165" spans="1:6">
      <c r="A165" s="5">
        <v>421060</v>
      </c>
      <c r="B165" s="17" t="s">
        <v>181</v>
      </c>
      <c r="C165" s="3" t="s">
        <v>31</v>
      </c>
      <c r="D165" s="13">
        <v>1227</v>
      </c>
      <c r="E165" s="13">
        <v>283</v>
      </c>
      <c r="F165" s="40">
        <f t="shared" si="2"/>
        <v>944</v>
      </c>
    </row>
    <row r="166" spans="1:6">
      <c r="A166" s="5">
        <v>421070</v>
      </c>
      <c r="B166" s="17" t="s">
        <v>182</v>
      </c>
      <c r="C166" s="3" t="s">
        <v>37</v>
      </c>
      <c r="D166" s="13">
        <v>154</v>
      </c>
      <c r="E166" s="13">
        <v>3</v>
      </c>
      <c r="F166" s="40">
        <f t="shared" si="2"/>
        <v>151</v>
      </c>
    </row>
    <row r="167" spans="1:6">
      <c r="A167" s="21">
        <v>421080</v>
      </c>
      <c r="B167" s="29" t="s">
        <v>183</v>
      </c>
      <c r="C167" s="19" t="s">
        <v>33</v>
      </c>
      <c r="D167" s="31">
        <v>493</v>
      </c>
      <c r="E167" s="31">
        <v>37</v>
      </c>
      <c r="F167" s="39">
        <f t="shared" si="2"/>
        <v>456</v>
      </c>
    </row>
    <row r="168" spans="1:6">
      <c r="A168" s="5">
        <v>421085</v>
      </c>
      <c r="B168" s="17" t="s">
        <v>184</v>
      </c>
      <c r="C168" s="3" t="s">
        <v>9</v>
      </c>
      <c r="D168" s="13">
        <v>155</v>
      </c>
      <c r="E168" s="13"/>
      <c r="F168" s="40">
        <f t="shared" si="2"/>
        <v>155</v>
      </c>
    </row>
    <row r="169" spans="1:6">
      <c r="A169" s="4">
        <v>421090</v>
      </c>
      <c r="B169" s="83" t="s">
        <v>185</v>
      </c>
      <c r="C169" s="22" t="s">
        <v>21</v>
      </c>
      <c r="D169" s="37">
        <v>273</v>
      </c>
      <c r="E169" s="37">
        <v>5</v>
      </c>
      <c r="F169" s="38">
        <f t="shared" si="2"/>
        <v>268</v>
      </c>
    </row>
    <row r="170" spans="1:6">
      <c r="A170" s="5">
        <v>421100</v>
      </c>
      <c r="B170" s="17" t="s">
        <v>186</v>
      </c>
      <c r="C170" s="3" t="s">
        <v>21</v>
      </c>
      <c r="D170" s="13">
        <v>676</v>
      </c>
      <c r="E170" s="13">
        <v>24</v>
      </c>
      <c r="F170" s="40">
        <f t="shared" si="2"/>
        <v>652</v>
      </c>
    </row>
    <row r="171" spans="1:6">
      <c r="A171" s="5">
        <v>421105</v>
      </c>
      <c r="B171" s="17" t="s">
        <v>187</v>
      </c>
      <c r="C171" s="3" t="s">
        <v>5</v>
      </c>
      <c r="D171" s="13">
        <v>686</v>
      </c>
      <c r="E171" s="13">
        <v>34</v>
      </c>
      <c r="F171" s="40">
        <f t="shared" si="2"/>
        <v>652</v>
      </c>
    </row>
    <row r="172" spans="1:6">
      <c r="A172" s="5">
        <v>421110</v>
      </c>
      <c r="B172" s="17" t="s">
        <v>188</v>
      </c>
      <c r="C172" s="3" t="s">
        <v>54</v>
      </c>
      <c r="D172" s="13">
        <v>549</v>
      </c>
      <c r="E172" s="13">
        <v>16</v>
      </c>
      <c r="F172" s="40">
        <f t="shared" si="2"/>
        <v>533</v>
      </c>
    </row>
    <row r="173" spans="1:6">
      <c r="A173" s="5">
        <v>421120</v>
      </c>
      <c r="B173" s="17" t="s">
        <v>189</v>
      </c>
      <c r="C173" s="3" t="s">
        <v>49</v>
      </c>
      <c r="D173" s="13">
        <v>1213</v>
      </c>
      <c r="E173" s="13">
        <v>202</v>
      </c>
      <c r="F173" s="40">
        <f t="shared" si="2"/>
        <v>1011</v>
      </c>
    </row>
    <row r="174" spans="1:6">
      <c r="A174" s="5">
        <v>421125</v>
      </c>
      <c r="B174" s="17" t="s">
        <v>190</v>
      </c>
      <c r="C174" s="3" t="s">
        <v>33</v>
      </c>
      <c r="D174" s="13">
        <v>172</v>
      </c>
      <c r="E174" s="13">
        <v>4</v>
      </c>
      <c r="F174" s="40">
        <f t="shared" si="2"/>
        <v>168</v>
      </c>
    </row>
    <row r="175" spans="1:6">
      <c r="A175" s="5">
        <v>421130</v>
      </c>
      <c r="B175" s="17" t="s">
        <v>191</v>
      </c>
      <c r="C175" s="3" t="s">
        <v>45</v>
      </c>
      <c r="D175" s="13">
        <v>5589</v>
      </c>
      <c r="E175" s="13">
        <v>1241</v>
      </c>
      <c r="F175" s="40">
        <f t="shared" si="2"/>
        <v>4348</v>
      </c>
    </row>
    <row r="176" spans="1:6">
      <c r="A176" s="5">
        <v>421140</v>
      </c>
      <c r="B176" s="17" t="s">
        <v>192</v>
      </c>
      <c r="C176" s="3" t="s">
        <v>13</v>
      </c>
      <c r="D176" s="13">
        <v>387</v>
      </c>
      <c r="E176" s="13">
        <v>13</v>
      </c>
      <c r="F176" s="40">
        <f t="shared" si="2"/>
        <v>374</v>
      </c>
    </row>
    <row r="177" spans="1:6">
      <c r="A177" s="5">
        <v>421145</v>
      </c>
      <c r="B177" s="17" t="s">
        <v>193</v>
      </c>
      <c r="C177" s="3" t="s">
        <v>13</v>
      </c>
      <c r="D177" s="13">
        <v>301</v>
      </c>
      <c r="E177" s="13">
        <v>8</v>
      </c>
      <c r="F177" s="40">
        <f t="shared" si="2"/>
        <v>293</v>
      </c>
    </row>
    <row r="178" spans="1:6">
      <c r="A178" s="5">
        <v>421150</v>
      </c>
      <c r="B178" s="17" t="s">
        <v>194</v>
      </c>
      <c r="C178" s="3" t="s">
        <v>16</v>
      </c>
      <c r="D178" s="13">
        <v>1029</v>
      </c>
      <c r="E178" s="13">
        <v>79</v>
      </c>
      <c r="F178" s="40">
        <f t="shared" si="2"/>
        <v>950</v>
      </c>
    </row>
    <row r="179" spans="1:6">
      <c r="A179" s="5">
        <v>421160</v>
      </c>
      <c r="B179" s="17" t="s">
        <v>195</v>
      </c>
      <c r="C179" s="3" t="s">
        <v>49</v>
      </c>
      <c r="D179" s="13">
        <v>991</v>
      </c>
      <c r="E179" s="13">
        <v>156</v>
      </c>
      <c r="F179" s="40">
        <f t="shared" si="2"/>
        <v>835</v>
      </c>
    </row>
    <row r="180" spans="1:6">
      <c r="A180" s="5">
        <v>421165</v>
      </c>
      <c r="B180" s="17" t="s">
        <v>196</v>
      </c>
      <c r="C180" s="3" t="s">
        <v>7</v>
      </c>
      <c r="D180" s="13">
        <v>154</v>
      </c>
      <c r="E180" s="13">
        <v>17</v>
      </c>
      <c r="F180" s="40">
        <f t="shared" si="2"/>
        <v>137</v>
      </c>
    </row>
    <row r="181" spans="1:6">
      <c r="A181" s="5">
        <v>421170</v>
      </c>
      <c r="B181" s="17" t="s">
        <v>197</v>
      </c>
      <c r="C181" s="3" t="s">
        <v>49</v>
      </c>
      <c r="D181" s="13">
        <v>1635</v>
      </c>
      <c r="E181" s="13">
        <v>259</v>
      </c>
      <c r="F181" s="40">
        <f t="shared" si="2"/>
        <v>1376</v>
      </c>
    </row>
    <row r="182" spans="1:6">
      <c r="A182" s="5">
        <v>421175</v>
      </c>
      <c r="B182" s="17" t="s">
        <v>198</v>
      </c>
      <c r="C182" s="3" t="s">
        <v>24</v>
      </c>
      <c r="D182" s="13">
        <v>1344</v>
      </c>
      <c r="E182" s="13">
        <v>286</v>
      </c>
      <c r="F182" s="40">
        <f t="shared" si="2"/>
        <v>1058</v>
      </c>
    </row>
    <row r="183" spans="1:6">
      <c r="A183" s="5">
        <v>421180</v>
      </c>
      <c r="B183" s="17" t="s">
        <v>199</v>
      </c>
      <c r="C183" s="3" t="s">
        <v>5</v>
      </c>
      <c r="D183" s="13">
        <v>477</v>
      </c>
      <c r="E183" s="13">
        <v>141</v>
      </c>
      <c r="F183" s="40">
        <f t="shared" si="2"/>
        <v>336</v>
      </c>
    </row>
    <row r="184" spans="1:6">
      <c r="A184" s="5">
        <v>421185</v>
      </c>
      <c r="B184" s="17" t="s">
        <v>200</v>
      </c>
      <c r="C184" s="3" t="s">
        <v>7</v>
      </c>
      <c r="D184" s="13">
        <v>142</v>
      </c>
      <c r="E184" s="13">
        <v>6</v>
      </c>
      <c r="F184" s="40">
        <f t="shared" si="2"/>
        <v>136</v>
      </c>
    </row>
    <row r="185" spans="1:6">
      <c r="A185" s="5">
        <v>421187</v>
      </c>
      <c r="B185" s="17" t="s">
        <v>201</v>
      </c>
      <c r="C185" s="3" t="s">
        <v>13</v>
      </c>
      <c r="D185" s="13">
        <v>93</v>
      </c>
      <c r="E185" s="13">
        <v>3</v>
      </c>
      <c r="F185" s="40">
        <f t="shared" si="2"/>
        <v>90</v>
      </c>
    </row>
    <row r="186" spans="1:6">
      <c r="A186" s="5">
        <v>421189</v>
      </c>
      <c r="B186" s="17" t="s">
        <v>202</v>
      </c>
      <c r="C186" s="3" t="s">
        <v>24</v>
      </c>
      <c r="D186" s="13">
        <v>175</v>
      </c>
      <c r="E186" s="13">
        <v>4</v>
      </c>
      <c r="F186" s="40">
        <f t="shared" si="2"/>
        <v>171</v>
      </c>
    </row>
    <row r="187" spans="1:6">
      <c r="A187" s="5">
        <v>421190</v>
      </c>
      <c r="B187" s="17" t="s">
        <v>203</v>
      </c>
      <c r="C187" s="3" t="s">
        <v>16</v>
      </c>
      <c r="D187" s="13">
        <v>12654</v>
      </c>
      <c r="E187" s="13">
        <v>2334</v>
      </c>
      <c r="F187" s="40">
        <f t="shared" si="2"/>
        <v>10320</v>
      </c>
    </row>
    <row r="188" spans="1:6">
      <c r="A188" s="5">
        <v>421200</v>
      </c>
      <c r="B188" s="17" t="s">
        <v>204</v>
      </c>
      <c r="C188" s="3" t="s">
        <v>21</v>
      </c>
      <c r="D188" s="13">
        <v>461</v>
      </c>
      <c r="E188" s="13">
        <v>13</v>
      </c>
      <c r="F188" s="40">
        <f t="shared" si="2"/>
        <v>448</v>
      </c>
    </row>
    <row r="189" spans="1:6">
      <c r="A189" s="5">
        <v>421205</v>
      </c>
      <c r="B189" s="17" t="s">
        <v>205</v>
      </c>
      <c r="C189" s="3" t="s">
        <v>24</v>
      </c>
      <c r="D189" s="13">
        <v>167</v>
      </c>
      <c r="E189" s="13">
        <v>12</v>
      </c>
      <c r="F189" s="40">
        <f t="shared" si="2"/>
        <v>155</v>
      </c>
    </row>
    <row r="190" spans="1:6">
      <c r="A190" s="5">
        <v>421210</v>
      </c>
      <c r="B190" s="17" t="s">
        <v>206</v>
      </c>
      <c r="C190" s="3" t="s">
        <v>13</v>
      </c>
      <c r="D190" s="13">
        <v>1091</v>
      </c>
      <c r="E190" s="13">
        <v>113</v>
      </c>
      <c r="F190" s="40">
        <f t="shared" si="2"/>
        <v>978</v>
      </c>
    </row>
    <row r="191" spans="1:6">
      <c r="A191" s="5">
        <v>421220</v>
      </c>
      <c r="B191" s="17" t="s">
        <v>207</v>
      </c>
      <c r="C191" s="3" t="s">
        <v>54</v>
      </c>
      <c r="D191" s="13">
        <v>1231</v>
      </c>
      <c r="E191" s="13">
        <v>57</v>
      </c>
      <c r="F191" s="40">
        <f t="shared" si="2"/>
        <v>1174</v>
      </c>
    </row>
    <row r="192" spans="1:6">
      <c r="A192" s="5">
        <v>421223</v>
      </c>
      <c r="B192" s="17" t="s">
        <v>208</v>
      </c>
      <c r="C192" s="3" t="s">
        <v>21</v>
      </c>
      <c r="D192" s="13">
        <v>217</v>
      </c>
      <c r="E192" s="13">
        <v>4</v>
      </c>
      <c r="F192" s="40">
        <f t="shared" si="2"/>
        <v>213</v>
      </c>
    </row>
    <row r="193" spans="1:6">
      <c r="A193" s="5">
        <v>421225</v>
      </c>
      <c r="B193" s="17" t="s">
        <v>209</v>
      </c>
      <c r="C193" s="3" t="s">
        <v>33</v>
      </c>
      <c r="D193" s="13">
        <v>674</v>
      </c>
      <c r="E193" s="13">
        <v>40</v>
      </c>
      <c r="F193" s="40">
        <f t="shared" si="2"/>
        <v>634</v>
      </c>
    </row>
    <row r="194" spans="1:6">
      <c r="A194" s="5">
        <v>421227</v>
      </c>
      <c r="B194" s="17" t="s">
        <v>210</v>
      </c>
      <c r="C194" s="3" t="s">
        <v>7</v>
      </c>
      <c r="D194" s="13">
        <v>270</v>
      </c>
      <c r="E194" s="13">
        <v>12</v>
      </c>
      <c r="F194" s="40">
        <f t="shared" si="2"/>
        <v>258</v>
      </c>
    </row>
    <row r="195" spans="1:6">
      <c r="A195" s="5">
        <v>421230</v>
      </c>
      <c r="B195" s="17" t="s">
        <v>211</v>
      </c>
      <c r="C195" s="3" t="s">
        <v>16</v>
      </c>
      <c r="D195" s="13">
        <v>507</v>
      </c>
      <c r="E195" s="13">
        <v>36</v>
      </c>
      <c r="F195" s="40">
        <f t="shared" si="2"/>
        <v>471</v>
      </c>
    </row>
    <row r="196" spans="1:6">
      <c r="A196" s="5">
        <v>421240</v>
      </c>
      <c r="B196" s="17" t="s">
        <v>212</v>
      </c>
      <c r="C196" s="3" t="s">
        <v>35</v>
      </c>
      <c r="D196" s="13">
        <v>267</v>
      </c>
      <c r="E196" s="13">
        <v>41</v>
      </c>
      <c r="F196" s="40">
        <f t="shared" si="2"/>
        <v>226</v>
      </c>
    </row>
    <row r="197" spans="1:6">
      <c r="A197" s="5">
        <v>421250</v>
      </c>
      <c r="B197" s="17" t="s">
        <v>213</v>
      </c>
      <c r="C197" s="3" t="s">
        <v>45</v>
      </c>
      <c r="D197" s="13">
        <v>2368</v>
      </c>
      <c r="E197" s="13">
        <v>348</v>
      </c>
      <c r="F197" s="40">
        <f t="shared" si="2"/>
        <v>2020</v>
      </c>
    </row>
    <row r="198" spans="1:6">
      <c r="A198" s="5">
        <v>421260</v>
      </c>
      <c r="B198" s="17" t="s">
        <v>214</v>
      </c>
      <c r="C198" s="3" t="s">
        <v>19</v>
      </c>
      <c r="D198" s="13">
        <v>160</v>
      </c>
      <c r="E198" s="13">
        <v>34</v>
      </c>
      <c r="F198" s="40">
        <f t="shared" ref="F198:F261" si="3">D198-E198</f>
        <v>126</v>
      </c>
    </row>
    <row r="199" spans="1:6">
      <c r="A199" s="21">
        <v>421265</v>
      </c>
      <c r="B199" s="29" t="s">
        <v>316</v>
      </c>
      <c r="C199" s="19" t="s">
        <v>35</v>
      </c>
      <c r="D199" s="31">
        <v>803</v>
      </c>
      <c r="E199" s="31"/>
      <c r="F199" s="39">
        <f t="shared" si="3"/>
        <v>803</v>
      </c>
    </row>
    <row r="200" spans="1:6">
      <c r="A200" s="5">
        <v>421270</v>
      </c>
      <c r="B200" s="17" t="s">
        <v>215</v>
      </c>
      <c r="C200" s="3" t="s">
        <v>9</v>
      </c>
      <c r="D200" s="13">
        <v>381</v>
      </c>
      <c r="E200" s="13">
        <v>15</v>
      </c>
      <c r="F200" s="40">
        <f t="shared" si="3"/>
        <v>366</v>
      </c>
    </row>
    <row r="201" spans="1:6">
      <c r="A201" s="4">
        <v>421290</v>
      </c>
      <c r="B201" s="83" t="s">
        <v>216</v>
      </c>
      <c r="C201" s="22" t="s">
        <v>13</v>
      </c>
      <c r="D201" s="37">
        <v>1246</v>
      </c>
      <c r="E201" s="37">
        <v>106</v>
      </c>
      <c r="F201" s="38">
        <f t="shared" si="3"/>
        <v>1140</v>
      </c>
    </row>
    <row r="202" spans="1:6">
      <c r="A202" s="5">
        <v>421300</v>
      </c>
      <c r="B202" s="17" t="s">
        <v>217</v>
      </c>
      <c r="C202" s="3" t="s">
        <v>37</v>
      </c>
      <c r="D202" s="13">
        <v>217</v>
      </c>
      <c r="E202" s="13">
        <v>50</v>
      </c>
      <c r="F202" s="40">
        <f t="shared" si="3"/>
        <v>167</v>
      </c>
    </row>
    <row r="203" spans="1:6">
      <c r="A203" s="5">
        <v>421310</v>
      </c>
      <c r="B203" s="17" t="s">
        <v>218</v>
      </c>
      <c r="C203" s="3" t="s">
        <v>19</v>
      </c>
      <c r="D203" s="13">
        <v>275</v>
      </c>
      <c r="E203" s="13">
        <v>105</v>
      </c>
      <c r="F203" s="40">
        <f t="shared" si="3"/>
        <v>170</v>
      </c>
    </row>
    <row r="204" spans="1:6">
      <c r="A204" s="5">
        <v>421315</v>
      </c>
      <c r="B204" s="17" t="s">
        <v>219</v>
      </c>
      <c r="C204" s="3" t="s">
        <v>13</v>
      </c>
      <c r="D204" s="13">
        <v>173</v>
      </c>
      <c r="E204" s="13">
        <v>9</v>
      </c>
      <c r="F204" s="40">
        <f t="shared" si="3"/>
        <v>164</v>
      </c>
    </row>
    <row r="205" spans="1:6">
      <c r="A205" s="5">
        <v>421320</v>
      </c>
      <c r="B205" s="17" t="s">
        <v>220</v>
      </c>
      <c r="C205" s="3" t="s">
        <v>28</v>
      </c>
      <c r="D205" s="13">
        <v>2592</v>
      </c>
      <c r="E205" s="13">
        <v>880</v>
      </c>
      <c r="F205" s="40">
        <f t="shared" si="3"/>
        <v>1712</v>
      </c>
    </row>
    <row r="206" spans="1:6">
      <c r="A206" s="5">
        <v>421330</v>
      </c>
      <c r="B206" s="17" t="s">
        <v>221</v>
      </c>
      <c r="C206" s="3" t="s">
        <v>24</v>
      </c>
      <c r="D206" s="13">
        <v>321</v>
      </c>
      <c r="E206" s="13">
        <v>18</v>
      </c>
      <c r="F206" s="40">
        <f t="shared" si="3"/>
        <v>303</v>
      </c>
    </row>
    <row r="207" spans="1:6">
      <c r="A207" s="5">
        <v>421335</v>
      </c>
      <c r="B207" s="17" t="s">
        <v>222</v>
      </c>
      <c r="C207" s="3" t="s">
        <v>37</v>
      </c>
      <c r="D207" s="13">
        <v>224</v>
      </c>
      <c r="E207" s="13">
        <v>6</v>
      </c>
      <c r="F207" s="40">
        <f t="shared" si="3"/>
        <v>218</v>
      </c>
    </row>
    <row r="208" spans="1:6">
      <c r="A208" s="5">
        <v>421340</v>
      </c>
      <c r="B208" s="17" t="s">
        <v>223</v>
      </c>
      <c r="C208" s="3" t="s">
        <v>7</v>
      </c>
      <c r="D208" s="13">
        <v>755</v>
      </c>
      <c r="E208" s="13">
        <v>103</v>
      </c>
      <c r="F208" s="40">
        <f t="shared" si="3"/>
        <v>652</v>
      </c>
    </row>
    <row r="209" spans="1:6">
      <c r="A209" s="5">
        <v>421350</v>
      </c>
      <c r="B209" s="17" t="s">
        <v>224</v>
      </c>
      <c r="C209" s="3" t="s">
        <v>45</v>
      </c>
      <c r="D209" s="13">
        <v>1595</v>
      </c>
      <c r="E209" s="13">
        <v>199</v>
      </c>
      <c r="F209" s="40">
        <f t="shared" si="3"/>
        <v>1396</v>
      </c>
    </row>
    <row r="210" spans="1:6">
      <c r="A210" s="21">
        <v>421360</v>
      </c>
      <c r="B210" s="29" t="s">
        <v>225</v>
      </c>
      <c r="C210" s="19" t="s">
        <v>54</v>
      </c>
      <c r="D210" s="31">
        <v>2438</v>
      </c>
      <c r="E210" s="31">
        <v>279</v>
      </c>
      <c r="F210" s="39">
        <f t="shared" si="3"/>
        <v>2159</v>
      </c>
    </row>
    <row r="211" spans="1:6">
      <c r="A211" s="5">
        <v>421370</v>
      </c>
      <c r="B211" s="17" t="s">
        <v>226</v>
      </c>
      <c r="C211" s="3" t="s">
        <v>9</v>
      </c>
      <c r="D211" s="13">
        <v>1199</v>
      </c>
      <c r="E211" s="13">
        <v>33</v>
      </c>
      <c r="F211" s="40">
        <f t="shared" si="3"/>
        <v>1166</v>
      </c>
    </row>
    <row r="212" spans="1:6">
      <c r="A212" s="4">
        <v>421380</v>
      </c>
      <c r="B212" s="83" t="s">
        <v>227</v>
      </c>
      <c r="C212" s="22" t="s">
        <v>33</v>
      </c>
      <c r="D212" s="37">
        <v>499</v>
      </c>
      <c r="E212" s="37">
        <v>44</v>
      </c>
      <c r="F212" s="38">
        <f t="shared" si="3"/>
        <v>455</v>
      </c>
    </row>
    <row r="213" spans="1:6">
      <c r="A213" s="21">
        <v>421390</v>
      </c>
      <c r="B213" s="29" t="s">
        <v>228</v>
      </c>
      <c r="C213" s="19" t="s">
        <v>19</v>
      </c>
      <c r="D213" s="31">
        <v>106</v>
      </c>
      <c r="E213" s="31">
        <v>14</v>
      </c>
      <c r="F213" s="39">
        <f t="shared" si="3"/>
        <v>92</v>
      </c>
    </row>
    <row r="214" spans="1:6">
      <c r="A214" s="5">
        <v>421400</v>
      </c>
      <c r="B214" s="17" t="s">
        <v>229</v>
      </c>
      <c r="C214" s="3" t="s">
        <v>9</v>
      </c>
      <c r="D214" s="13">
        <v>1208</v>
      </c>
      <c r="E214" s="13">
        <v>53</v>
      </c>
      <c r="F214" s="40">
        <f t="shared" si="3"/>
        <v>1155</v>
      </c>
    </row>
    <row r="215" spans="1:6">
      <c r="A215" s="5">
        <v>421410</v>
      </c>
      <c r="B215" s="17" t="s">
        <v>230</v>
      </c>
      <c r="C215" s="3" t="s">
        <v>9</v>
      </c>
      <c r="D215" s="13">
        <v>130</v>
      </c>
      <c r="E215" s="13">
        <v>2</v>
      </c>
      <c r="F215" s="40">
        <f t="shared" si="3"/>
        <v>128</v>
      </c>
    </row>
    <row r="216" spans="1:6">
      <c r="A216" s="4">
        <v>421415</v>
      </c>
      <c r="B216" s="83" t="s">
        <v>231</v>
      </c>
      <c r="C216" s="22" t="s">
        <v>21</v>
      </c>
      <c r="D216" s="37">
        <v>179</v>
      </c>
      <c r="E216" s="37">
        <v>2</v>
      </c>
      <c r="F216" s="38">
        <f t="shared" si="3"/>
        <v>177</v>
      </c>
    </row>
    <row r="217" spans="1:6">
      <c r="A217" s="5">
        <v>421420</v>
      </c>
      <c r="B217" s="17" t="s">
        <v>232</v>
      </c>
      <c r="C217" s="3" t="s">
        <v>13</v>
      </c>
      <c r="D217" s="13">
        <v>619</v>
      </c>
      <c r="E217" s="13">
        <v>88</v>
      </c>
      <c r="F217" s="40">
        <f t="shared" si="3"/>
        <v>531</v>
      </c>
    </row>
    <row r="218" spans="1:6">
      <c r="A218" s="5">
        <v>421430</v>
      </c>
      <c r="B218" s="17" t="s">
        <v>233</v>
      </c>
      <c r="C218" s="3" t="s">
        <v>16</v>
      </c>
      <c r="D218" s="13">
        <v>226</v>
      </c>
      <c r="E218" s="13">
        <v>31</v>
      </c>
      <c r="F218" s="40">
        <f t="shared" si="3"/>
        <v>195</v>
      </c>
    </row>
    <row r="219" spans="1:6">
      <c r="A219" s="21">
        <v>421440</v>
      </c>
      <c r="B219" s="29" t="s">
        <v>234</v>
      </c>
      <c r="C219" s="19" t="s">
        <v>37</v>
      </c>
      <c r="D219" s="31">
        <v>383</v>
      </c>
      <c r="E219" s="31">
        <v>105</v>
      </c>
      <c r="F219" s="39">
        <f t="shared" si="3"/>
        <v>278</v>
      </c>
    </row>
    <row r="220" spans="1:6">
      <c r="A220" s="5">
        <v>421450</v>
      </c>
      <c r="B220" s="17" t="s">
        <v>235</v>
      </c>
      <c r="C220" s="3" t="s">
        <v>9</v>
      </c>
      <c r="D220" s="13">
        <v>397</v>
      </c>
      <c r="E220" s="13">
        <v>8</v>
      </c>
      <c r="F220" s="40">
        <f t="shared" si="3"/>
        <v>389</v>
      </c>
    </row>
    <row r="221" spans="1:6">
      <c r="A221" s="5">
        <v>421460</v>
      </c>
      <c r="B221" s="17" t="s">
        <v>236</v>
      </c>
      <c r="C221" s="3" t="s">
        <v>9</v>
      </c>
      <c r="D221" s="13">
        <v>504</v>
      </c>
      <c r="E221" s="13">
        <v>16</v>
      </c>
      <c r="F221" s="40">
        <f t="shared" si="3"/>
        <v>488</v>
      </c>
    </row>
    <row r="222" spans="1:6">
      <c r="A222" s="5">
        <v>421480</v>
      </c>
      <c r="B222" s="17" t="s">
        <v>237</v>
      </c>
      <c r="C222" s="3" t="s">
        <v>9</v>
      </c>
      <c r="D222" s="13">
        <v>5033</v>
      </c>
      <c r="E222" s="13">
        <v>935</v>
      </c>
      <c r="F222" s="40">
        <f t="shared" si="3"/>
        <v>4098</v>
      </c>
    </row>
    <row r="223" spans="1:6">
      <c r="A223" s="4">
        <v>421470</v>
      </c>
      <c r="B223" s="83" t="s">
        <v>238</v>
      </c>
      <c r="C223" s="22" t="s">
        <v>28</v>
      </c>
      <c r="D223" s="37">
        <v>830</v>
      </c>
      <c r="E223" s="37">
        <v>136</v>
      </c>
      <c r="F223" s="38">
        <f t="shared" si="3"/>
        <v>694</v>
      </c>
    </row>
    <row r="224" spans="1:6">
      <c r="A224" s="5">
        <v>421490</v>
      </c>
      <c r="B224" s="17" t="s">
        <v>239</v>
      </c>
      <c r="C224" s="3" t="s">
        <v>35</v>
      </c>
      <c r="D224" s="13">
        <v>270</v>
      </c>
      <c r="E224" s="13">
        <v>17</v>
      </c>
      <c r="F224" s="40">
        <f t="shared" si="3"/>
        <v>253</v>
      </c>
    </row>
    <row r="225" spans="1:6">
      <c r="A225" s="5">
        <v>421500</v>
      </c>
      <c r="B225" s="17" t="s">
        <v>240</v>
      </c>
      <c r="C225" s="3" t="s">
        <v>54</v>
      </c>
      <c r="D225" s="13">
        <v>3013</v>
      </c>
      <c r="E225" s="13">
        <v>412</v>
      </c>
      <c r="F225" s="40">
        <f t="shared" si="3"/>
        <v>2601</v>
      </c>
    </row>
    <row r="226" spans="1:6">
      <c r="A226" s="5">
        <v>421505</v>
      </c>
      <c r="B226" s="17" t="s">
        <v>241</v>
      </c>
      <c r="C226" s="3" t="s">
        <v>24</v>
      </c>
      <c r="D226" s="13">
        <v>156</v>
      </c>
      <c r="E226" s="13">
        <v>3</v>
      </c>
      <c r="F226" s="40">
        <f t="shared" si="3"/>
        <v>153</v>
      </c>
    </row>
    <row r="227" spans="1:6">
      <c r="A227" s="5">
        <v>421507</v>
      </c>
      <c r="B227" s="17" t="s">
        <v>242</v>
      </c>
      <c r="C227" s="3" t="s">
        <v>13</v>
      </c>
      <c r="D227" s="13">
        <v>287</v>
      </c>
      <c r="E227" s="13">
        <v>9</v>
      </c>
      <c r="F227" s="40">
        <f t="shared" si="3"/>
        <v>278</v>
      </c>
    </row>
    <row r="228" spans="1:6">
      <c r="A228" s="5">
        <v>421510</v>
      </c>
      <c r="B228" s="17" t="s">
        <v>243</v>
      </c>
      <c r="C228" s="3" t="s">
        <v>28</v>
      </c>
      <c r="D228" s="13">
        <v>794</v>
      </c>
      <c r="E228" s="13">
        <v>107</v>
      </c>
      <c r="F228" s="40">
        <f t="shared" si="3"/>
        <v>687</v>
      </c>
    </row>
    <row r="229" spans="1:6">
      <c r="A229" s="21">
        <v>421520</v>
      </c>
      <c r="B229" s="29" t="s">
        <v>244</v>
      </c>
      <c r="C229" s="19" t="s">
        <v>21</v>
      </c>
      <c r="D229" s="31">
        <v>288</v>
      </c>
      <c r="E229" s="31">
        <v>13</v>
      </c>
      <c r="F229" s="39">
        <f t="shared" si="3"/>
        <v>275</v>
      </c>
    </row>
    <row r="230" spans="1:6">
      <c r="A230" s="5">
        <v>421530</v>
      </c>
      <c r="B230" s="17" t="s">
        <v>245</v>
      </c>
      <c r="C230" s="3" t="s">
        <v>9</v>
      </c>
      <c r="D230" s="13">
        <v>506</v>
      </c>
      <c r="E230" s="13">
        <v>4</v>
      </c>
      <c r="F230" s="40">
        <f t="shared" si="3"/>
        <v>502</v>
      </c>
    </row>
    <row r="231" spans="1:6">
      <c r="A231" s="4">
        <v>421535</v>
      </c>
      <c r="B231" s="83" t="s">
        <v>246</v>
      </c>
      <c r="C231" s="22" t="s">
        <v>21</v>
      </c>
      <c r="D231" s="37">
        <v>223</v>
      </c>
      <c r="E231" s="37">
        <v>5</v>
      </c>
      <c r="F231" s="38">
        <f t="shared" si="3"/>
        <v>218</v>
      </c>
    </row>
    <row r="232" spans="1:6">
      <c r="A232" s="5">
        <v>421540</v>
      </c>
      <c r="B232" s="17" t="s">
        <v>247</v>
      </c>
      <c r="C232" s="3" t="s">
        <v>37</v>
      </c>
      <c r="D232" s="13">
        <v>316</v>
      </c>
      <c r="E232" s="13">
        <v>129</v>
      </c>
      <c r="F232" s="40">
        <f t="shared" si="3"/>
        <v>187</v>
      </c>
    </row>
    <row r="233" spans="1:6">
      <c r="A233" s="5">
        <v>421545</v>
      </c>
      <c r="B233" s="17" t="s">
        <v>248</v>
      </c>
      <c r="C233" s="3" t="s">
        <v>35</v>
      </c>
      <c r="D233" s="13">
        <v>735</v>
      </c>
      <c r="E233" s="13">
        <v>47</v>
      </c>
      <c r="F233" s="40">
        <f t="shared" si="3"/>
        <v>688</v>
      </c>
    </row>
    <row r="234" spans="1:6">
      <c r="A234" s="5">
        <v>421550</v>
      </c>
      <c r="B234" s="17" t="s">
        <v>249</v>
      </c>
      <c r="C234" s="3" t="s">
        <v>37</v>
      </c>
      <c r="D234" s="13">
        <v>1112</v>
      </c>
      <c r="E234" s="13">
        <v>47</v>
      </c>
      <c r="F234" s="40">
        <f t="shared" si="3"/>
        <v>1065</v>
      </c>
    </row>
    <row r="235" spans="1:6">
      <c r="A235" s="5">
        <v>421555</v>
      </c>
      <c r="B235" s="17" t="s">
        <v>250</v>
      </c>
      <c r="C235" s="3" t="s">
        <v>21</v>
      </c>
      <c r="D235" s="13">
        <v>141</v>
      </c>
      <c r="E235" s="13">
        <v>6</v>
      </c>
      <c r="F235" s="40">
        <f t="shared" si="3"/>
        <v>135</v>
      </c>
    </row>
    <row r="236" spans="1:6">
      <c r="A236" s="5">
        <v>421560</v>
      </c>
      <c r="B236" s="17" t="s">
        <v>251</v>
      </c>
      <c r="C236" s="3" t="s">
        <v>35</v>
      </c>
      <c r="D236" s="13">
        <v>143</v>
      </c>
      <c r="E236" s="13">
        <v>9</v>
      </c>
      <c r="F236" s="40">
        <f t="shared" si="3"/>
        <v>134</v>
      </c>
    </row>
    <row r="237" spans="1:6">
      <c r="A237" s="21">
        <v>421565</v>
      </c>
      <c r="B237" s="29" t="s">
        <v>252</v>
      </c>
      <c r="C237" s="19" t="s">
        <v>33</v>
      </c>
      <c r="D237" s="31">
        <v>576</v>
      </c>
      <c r="E237" s="31">
        <v>32</v>
      </c>
      <c r="F237" s="39">
        <f t="shared" si="3"/>
        <v>544</v>
      </c>
    </row>
    <row r="238" spans="1:6">
      <c r="A238" s="5">
        <v>421567</v>
      </c>
      <c r="B238" s="17" t="s">
        <v>253</v>
      </c>
      <c r="C238" s="3" t="s">
        <v>9</v>
      </c>
      <c r="D238" s="13">
        <v>584</v>
      </c>
      <c r="E238" s="13">
        <v>8</v>
      </c>
      <c r="F238" s="40">
        <f t="shared" si="3"/>
        <v>576</v>
      </c>
    </row>
    <row r="239" spans="1:6">
      <c r="A239" s="4">
        <v>421568</v>
      </c>
      <c r="B239" s="83" t="s">
        <v>254</v>
      </c>
      <c r="C239" s="22" t="s">
        <v>21</v>
      </c>
      <c r="D239" s="37">
        <v>140</v>
      </c>
      <c r="E239" s="37">
        <v>4</v>
      </c>
      <c r="F239" s="38">
        <f t="shared" si="3"/>
        <v>136</v>
      </c>
    </row>
    <row r="240" spans="1:6">
      <c r="A240" s="5">
        <v>421569</v>
      </c>
      <c r="B240" s="17" t="s">
        <v>255</v>
      </c>
      <c r="C240" s="3" t="s">
        <v>13</v>
      </c>
      <c r="D240" s="13">
        <v>69</v>
      </c>
      <c r="E240" s="13">
        <v>7</v>
      </c>
      <c r="F240" s="40">
        <f t="shared" si="3"/>
        <v>62</v>
      </c>
    </row>
    <row r="241" spans="1:6">
      <c r="A241" s="5">
        <v>421570</v>
      </c>
      <c r="B241" s="17" t="s">
        <v>256</v>
      </c>
      <c r="C241" s="3" t="s">
        <v>16</v>
      </c>
      <c r="D241" s="13">
        <v>1754</v>
      </c>
      <c r="E241" s="13">
        <v>189</v>
      </c>
      <c r="F241" s="40">
        <f t="shared" si="3"/>
        <v>1565</v>
      </c>
    </row>
    <row r="242" spans="1:6">
      <c r="A242" s="5">
        <v>421580</v>
      </c>
      <c r="B242" s="17" t="s">
        <v>257</v>
      </c>
      <c r="C242" s="3" t="s">
        <v>54</v>
      </c>
      <c r="D242" s="13">
        <v>6458</v>
      </c>
      <c r="E242" s="13">
        <v>1507</v>
      </c>
      <c r="F242" s="40">
        <f t="shared" si="3"/>
        <v>4951</v>
      </c>
    </row>
    <row r="243" spans="1:6">
      <c r="A243" s="5">
        <v>421575</v>
      </c>
      <c r="B243" s="17" t="s">
        <v>258</v>
      </c>
      <c r="C243" s="3" t="s">
        <v>7</v>
      </c>
      <c r="D243" s="13">
        <v>163</v>
      </c>
      <c r="E243" s="13">
        <v>5</v>
      </c>
      <c r="F243" s="40">
        <f t="shared" si="3"/>
        <v>158</v>
      </c>
    </row>
    <row r="244" spans="1:6">
      <c r="A244" s="5">
        <v>421590</v>
      </c>
      <c r="B244" s="17" t="s">
        <v>259</v>
      </c>
      <c r="C244" s="3" t="s">
        <v>16</v>
      </c>
      <c r="D244" s="13">
        <v>193</v>
      </c>
      <c r="E244" s="13">
        <v>5</v>
      </c>
      <c r="F244" s="40">
        <f t="shared" si="3"/>
        <v>188</v>
      </c>
    </row>
    <row r="245" spans="1:6">
      <c r="A245" s="5">
        <v>421600</v>
      </c>
      <c r="B245" s="17" t="s">
        <v>260</v>
      </c>
      <c r="C245" s="3" t="s">
        <v>13</v>
      </c>
      <c r="D245" s="13">
        <v>750</v>
      </c>
      <c r="E245" s="13">
        <v>51</v>
      </c>
      <c r="F245" s="40">
        <f t="shared" si="3"/>
        <v>699</v>
      </c>
    </row>
    <row r="246" spans="1:6">
      <c r="A246" s="5">
        <v>421605</v>
      </c>
      <c r="B246" s="17" t="s">
        <v>261</v>
      </c>
      <c r="C246" s="3" t="s">
        <v>37</v>
      </c>
      <c r="D246" s="13">
        <v>321</v>
      </c>
      <c r="E246" s="13">
        <v>13</v>
      </c>
      <c r="F246" s="40">
        <f t="shared" si="3"/>
        <v>308</v>
      </c>
    </row>
    <row r="247" spans="1:6">
      <c r="A247" s="5">
        <v>421610</v>
      </c>
      <c r="B247" s="17" t="s">
        <v>262</v>
      </c>
      <c r="C247" s="3" t="s">
        <v>7</v>
      </c>
      <c r="D247" s="13">
        <v>630</v>
      </c>
      <c r="E247" s="13">
        <v>35</v>
      </c>
      <c r="F247" s="40">
        <f t="shared" si="3"/>
        <v>595</v>
      </c>
    </row>
    <row r="248" spans="1:6">
      <c r="A248" s="5">
        <v>421620</v>
      </c>
      <c r="B248" s="17" t="s">
        <v>263</v>
      </c>
      <c r="C248" s="3" t="s">
        <v>31</v>
      </c>
      <c r="D248" s="13">
        <v>3796</v>
      </c>
      <c r="E248" s="13">
        <v>1160</v>
      </c>
      <c r="F248" s="40">
        <f t="shared" si="3"/>
        <v>2636</v>
      </c>
    </row>
    <row r="249" spans="1:6">
      <c r="A249" s="5">
        <v>421630</v>
      </c>
      <c r="B249" s="17" t="s">
        <v>264</v>
      </c>
      <c r="C249" s="3" t="s">
        <v>16</v>
      </c>
      <c r="D249" s="13">
        <v>2532</v>
      </c>
      <c r="E249" s="13">
        <v>113</v>
      </c>
      <c r="F249" s="40">
        <f t="shared" si="3"/>
        <v>2419</v>
      </c>
    </row>
    <row r="250" spans="1:6">
      <c r="A250" s="5">
        <v>421635</v>
      </c>
      <c r="B250" s="17" t="s">
        <v>265</v>
      </c>
      <c r="C250" s="3" t="s">
        <v>31</v>
      </c>
      <c r="D250" s="13">
        <v>247</v>
      </c>
      <c r="E250" s="13">
        <v>21</v>
      </c>
      <c r="F250" s="40">
        <f t="shared" si="3"/>
        <v>226</v>
      </c>
    </row>
    <row r="251" spans="1:6">
      <c r="A251" s="5">
        <v>421625</v>
      </c>
      <c r="B251" s="17" t="s">
        <v>266</v>
      </c>
      <c r="C251" s="3" t="s">
        <v>21</v>
      </c>
      <c r="D251" s="13">
        <v>424</v>
      </c>
      <c r="E251" s="13">
        <v>19</v>
      </c>
      <c r="F251" s="40">
        <f t="shared" si="3"/>
        <v>405</v>
      </c>
    </row>
    <row r="252" spans="1:6">
      <c r="A252" s="5">
        <v>421640</v>
      </c>
      <c r="B252" s="17" t="s">
        <v>267</v>
      </c>
      <c r="C252" s="3" t="s">
        <v>33</v>
      </c>
      <c r="D252" s="13">
        <v>493</v>
      </c>
      <c r="E252" s="13">
        <v>29</v>
      </c>
      <c r="F252" s="40">
        <f t="shared" si="3"/>
        <v>464</v>
      </c>
    </row>
    <row r="253" spans="1:6">
      <c r="A253" s="5">
        <v>421650</v>
      </c>
      <c r="B253" s="17" t="s">
        <v>268</v>
      </c>
      <c r="C253" s="3" t="s">
        <v>24</v>
      </c>
      <c r="D253" s="13">
        <v>1780</v>
      </c>
      <c r="E253" s="13">
        <v>131</v>
      </c>
      <c r="F253" s="40">
        <f t="shared" si="3"/>
        <v>1649</v>
      </c>
    </row>
    <row r="254" spans="1:6">
      <c r="A254" s="5">
        <v>421660</v>
      </c>
      <c r="B254" s="17" t="s">
        <v>269</v>
      </c>
      <c r="C254" s="3" t="s">
        <v>16</v>
      </c>
      <c r="D254" s="13">
        <v>19244</v>
      </c>
      <c r="E254" s="13">
        <v>5334</v>
      </c>
      <c r="F254" s="40">
        <f t="shared" si="3"/>
        <v>13910</v>
      </c>
    </row>
    <row r="255" spans="1:6">
      <c r="A255" s="5">
        <v>421670</v>
      </c>
      <c r="B255" s="17" t="s">
        <v>270</v>
      </c>
      <c r="C255" s="3" t="s">
        <v>21</v>
      </c>
      <c r="D255" s="13">
        <v>901</v>
      </c>
      <c r="E255" s="13">
        <v>36</v>
      </c>
      <c r="F255" s="40">
        <f t="shared" si="3"/>
        <v>865</v>
      </c>
    </row>
    <row r="256" spans="1:6">
      <c r="A256" s="5">
        <v>421680</v>
      </c>
      <c r="B256" s="17" t="s">
        <v>271</v>
      </c>
      <c r="C256" s="3" t="s">
        <v>24</v>
      </c>
      <c r="D256" s="13">
        <v>530</v>
      </c>
      <c r="E256" s="13">
        <v>9</v>
      </c>
      <c r="F256" s="40">
        <f t="shared" si="3"/>
        <v>521</v>
      </c>
    </row>
    <row r="257" spans="1:6">
      <c r="A257" s="5">
        <v>421690</v>
      </c>
      <c r="B257" s="17" t="s">
        <v>272</v>
      </c>
      <c r="C257" s="3" t="s">
        <v>7</v>
      </c>
      <c r="D257" s="13">
        <v>1592</v>
      </c>
      <c r="E257" s="13">
        <v>588</v>
      </c>
      <c r="F257" s="40">
        <f t="shared" si="3"/>
        <v>1004</v>
      </c>
    </row>
    <row r="258" spans="1:6">
      <c r="A258" s="5">
        <v>421700</v>
      </c>
      <c r="B258" s="17" t="s">
        <v>273</v>
      </c>
      <c r="C258" s="3" t="s">
        <v>35</v>
      </c>
      <c r="D258" s="13">
        <v>963</v>
      </c>
      <c r="E258" s="13">
        <v>116</v>
      </c>
      <c r="F258" s="40">
        <f t="shared" si="3"/>
        <v>847</v>
      </c>
    </row>
    <row r="259" spans="1:6">
      <c r="A259" s="5">
        <v>421710</v>
      </c>
      <c r="B259" s="17" t="s">
        <v>274</v>
      </c>
      <c r="C259" s="3" t="s">
        <v>35</v>
      </c>
      <c r="D259" s="13">
        <v>214</v>
      </c>
      <c r="E259" s="13">
        <v>33</v>
      </c>
      <c r="F259" s="40">
        <f t="shared" si="3"/>
        <v>181</v>
      </c>
    </row>
    <row r="260" spans="1:6">
      <c r="A260" s="5">
        <v>421715</v>
      </c>
      <c r="B260" s="17" t="s">
        <v>275</v>
      </c>
      <c r="C260" s="3" t="s">
        <v>21</v>
      </c>
      <c r="D260" s="13">
        <v>113</v>
      </c>
      <c r="E260" s="13">
        <v>1</v>
      </c>
      <c r="F260" s="40">
        <f t="shared" si="3"/>
        <v>112</v>
      </c>
    </row>
    <row r="261" spans="1:6">
      <c r="A261" s="5">
        <v>421720</v>
      </c>
      <c r="B261" s="17" t="s">
        <v>276</v>
      </c>
      <c r="C261" s="3" t="s">
        <v>21</v>
      </c>
      <c r="D261" s="13">
        <v>2806</v>
      </c>
      <c r="E261" s="13">
        <v>513</v>
      </c>
      <c r="F261" s="40">
        <f t="shared" si="3"/>
        <v>2293</v>
      </c>
    </row>
    <row r="262" spans="1:6">
      <c r="A262" s="5">
        <v>421725</v>
      </c>
      <c r="B262" s="17" t="s">
        <v>277</v>
      </c>
      <c r="C262" s="3" t="s">
        <v>16</v>
      </c>
      <c r="D262" s="13">
        <v>237</v>
      </c>
      <c r="E262" s="13">
        <v>34</v>
      </c>
      <c r="F262" s="40">
        <f t="shared" ref="F262:F299" si="4">D262-E262</f>
        <v>203</v>
      </c>
    </row>
    <row r="263" spans="1:6">
      <c r="A263" s="5">
        <v>421730</v>
      </c>
      <c r="B263" s="17" t="s">
        <v>278</v>
      </c>
      <c r="C263" s="3" t="s">
        <v>21</v>
      </c>
      <c r="D263" s="13">
        <v>640</v>
      </c>
      <c r="E263" s="13">
        <v>30</v>
      </c>
      <c r="F263" s="40">
        <f t="shared" si="4"/>
        <v>610</v>
      </c>
    </row>
    <row r="264" spans="1:6">
      <c r="A264" s="5">
        <v>421740</v>
      </c>
      <c r="B264" s="17" t="s">
        <v>279</v>
      </c>
      <c r="C264" s="3" t="s">
        <v>31</v>
      </c>
      <c r="D264" s="13">
        <v>1524</v>
      </c>
      <c r="E264" s="13">
        <v>330</v>
      </c>
      <c r="F264" s="40">
        <f t="shared" si="4"/>
        <v>1194</v>
      </c>
    </row>
    <row r="265" spans="1:6">
      <c r="A265" s="5">
        <v>421750</v>
      </c>
      <c r="B265" s="17" t="s">
        <v>280</v>
      </c>
      <c r="C265" s="3" t="s">
        <v>19</v>
      </c>
      <c r="D265" s="13">
        <v>1243</v>
      </c>
      <c r="E265" s="13">
        <v>425</v>
      </c>
      <c r="F265" s="40">
        <f t="shared" si="4"/>
        <v>818</v>
      </c>
    </row>
    <row r="266" spans="1:6">
      <c r="A266" s="5">
        <v>421755</v>
      </c>
      <c r="B266" s="17" t="s">
        <v>281</v>
      </c>
      <c r="C266" s="3" t="s">
        <v>13</v>
      </c>
      <c r="D266" s="13">
        <v>210</v>
      </c>
      <c r="E266" s="13">
        <v>8</v>
      </c>
      <c r="F266" s="40">
        <f t="shared" si="4"/>
        <v>202</v>
      </c>
    </row>
    <row r="267" spans="1:6">
      <c r="A267" s="5">
        <v>421760</v>
      </c>
      <c r="B267" s="17" t="s">
        <v>282</v>
      </c>
      <c r="C267" s="3" t="s">
        <v>49</v>
      </c>
      <c r="D267" s="13">
        <v>916</v>
      </c>
      <c r="E267" s="13">
        <v>170</v>
      </c>
      <c r="F267" s="40">
        <f t="shared" si="4"/>
        <v>746</v>
      </c>
    </row>
    <row r="268" spans="1:6">
      <c r="A268" s="5">
        <v>421770</v>
      </c>
      <c r="B268" s="17" t="s">
        <v>283</v>
      </c>
      <c r="C268" s="3" t="s">
        <v>33</v>
      </c>
      <c r="D268" s="13">
        <v>2105</v>
      </c>
      <c r="E268" s="13">
        <v>201</v>
      </c>
      <c r="F268" s="40">
        <f t="shared" si="4"/>
        <v>1904</v>
      </c>
    </row>
    <row r="269" spans="1:6">
      <c r="A269" s="21">
        <v>421775</v>
      </c>
      <c r="B269" s="29" t="s">
        <v>284</v>
      </c>
      <c r="C269" s="19" t="s">
        <v>13</v>
      </c>
      <c r="D269" s="31">
        <v>171</v>
      </c>
      <c r="E269" s="31"/>
      <c r="F269" s="39">
        <f t="shared" si="4"/>
        <v>171</v>
      </c>
    </row>
    <row r="270" spans="1:6">
      <c r="A270" s="5">
        <v>421780</v>
      </c>
      <c r="B270" s="17" t="s">
        <v>285</v>
      </c>
      <c r="C270" s="3" t="s">
        <v>9</v>
      </c>
      <c r="D270" s="13">
        <v>1243</v>
      </c>
      <c r="E270" s="13">
        <v>53</v>
      </c>
      <c r="F270" s="40">
        <f t="shared" si="4"/>
        <v>1190</v>
      </c>
    </row>
    <row r="271" spans="1:6">
      <c r="A271" s="4">
        <v>421790</v>
      </c>
      <c r="B271" s="83" t="s">
        <v>286</v>
      </c>
      <c r="C271" s="22" t="s">
        <v>37</v>
      </c>
      <c r="D271" s="37">
        <v>532</v>
      </c>
      <c r="E271" s="37">
        <v>49</v>
      </c>
      <c r="F271" s="38">
        <f t="shared" si="4"/>
        <v>483</v>
      </c>
    </row>
    <row r="272" spans="1:6">
      <c r="A272" s="5">
        <v>421795</v>
      </c>
      <c r="B272" s="17" t="s">
        <v>287</v>
      </c>
      <c r="C272" s="3" t="s">
        <v>21</v>
      </c>
      <c r="D272" s="13">
        <v>101</v>
      </c>
      <c r="E272" s="13">
        <v>2</v>
      </c>
      <c r="F272" s="40">
        <f t="shared" si="4"/>
        <v>99</v>
      </c>
    </row>
    <row r="273" spans="1:6">
      <c r="A273" s="5">
        <v>421800</v>
      </c>
      <c r="B273" s="17" t="s">
        <v>288</v>
      </c>
      <c r="C273" s="3" t="s">
        <v>16</v>
      </c>
      <c r="D273" s="13">
        <v>2726</v>
      </c>
      <c r="E273" s="13">
        <v>555</v>
      </c>
      <c r="F273" s="40">
        <f t="shared" si="4"/>
        <v>2171</v>
      </c>
    </row>
    <row r="274" spans="1:6">
      <c r="A274" s="5">
        <v>421810</v>
      </c>
      <c r="B274" s="17" t="s">
        <v>289</v>
      </c>
      <c r="C274" s="3" t="s">
        <v>33</v>
      </c>
      <c r="D274" s="13">
        <v>336</v>
      </c>
      <c r="E274" s="13">
        <v>6</v>
      </c>
      <c r="F274" s="40">
        <f t="shared" si="4"/>
        <v>330</v>
      </c>
    </row>
    <row r="275" spans="1:6">
      <c r="A275" s="5">
        <v>421820</v>
      </c>
      <c r="B275" s="17" t="s">
        <v>290</v>
      </c>
      <c r="C275" s="3" t="s">
        <v>28</v>
      </c>
      <c r="D275" s="13">
        <v>3283</v>
      </c>
      <c r="E275" s="13">
        <v>768</v>
      </c>
      <c r="F275" s="40">
        <f t="shared" si="4"/>
        <v>2515</v>
      </c>
    </row>
    <row r="276" spans="1:6">
      <c r="A276" s="5">
        <v>421825</v>
      </c>
      <c r="B276" s="17" t="s">
        <v>291</v>
      </c>
      <c r="C276" s="3" t="s">
        <v>37</v>
      </c>
      <c r="D276" s="13">
        <v>497</v>
      </c>
      <c r="E276" s="13">
        <v>42</v>
      </c>
      <c r="F276" s="40">
        <f t="shared" si="4"/>
        <v>455</v>
      </c>
    </row>
    <row r="277" spans="1:6">
      <c r="A277" s="5">
        <v>421830</v>
      </c>
      <c r="B277" s="17" t="s">
        <v>293</v>
      </c>
      <c r="C277" s="3" t="s">
        <v>54</v>
      </c>
      <c r="D277" s="13">
        <v>1342</v>
      </c>
      <c r="E277" s="13">
        <v>217</v>
      </c>
      <c r="F277" s="40">
        <f t="shared" si="4"/>
        <v>1125</v>
      </c>
    </row>
    <row r="278" spans="1:6">
      <c r="A278" s="5">
        <v>421835</v>
      </c>
      <c r="B278" s="17" t="s">
        <v>294</v>
      </c>
      <c r="C278" s="3" t="s">
        <v>49</v>
      </c>
      <c r="D278" s="13">
        <v>299</v>
      </c>
      <c r="E278" s="13">
        <v>32</v>
      </c>
      <c r="F278" s="40">
        <f t="shared" si="4"/>
        <v>267</v>
      </c>
    </row>
    <row r="279" spans="1:6">
      <c r="A279" s="5">
        <v>421840</v>
      </c>
      <c r="B279" s="17" t="s">
        <v>295</v>
      </c>
      <c r="C279" s="3" t="s">
        <v>35</v>
      </c>
      <c r="D279" s="13">
        <v>456</v>
      </c>
      <c r="E279" s="13">
        <v>34</v>
      </c>
      <c r="F279" s="40">
        <f t="shared" si="4"/>
        <v>422</v>
      </c>
    </row>
    <row r="280" spans="1:6">
      <c r="A280" s="21">
        <v>421850</v>
      </c>
      <c r="B280" s="29" t="s">
        <v>296</v>
      </c>
      <c r="C280" s="19" t="s">
        <v>5</v>
      </c>
      <c r="D280" s="31">
        <v>563</v>
      </c>
      <c r="E280" s="31">
        <v>102</v>
      </c>
      <c r="F280" s="39">
        <f t="shared" si="4"/>
        <v>461</v>
      </c>
    </row>
    <row r="281" spans="1:6">
      <c r="A281" s="5">
        <v>421860</v>
      </c>
      <c r="B281" s="17" t="s">
        <v>297</v>
      </c>
      <c r="C281" s="3" t="s">
        <v>9</v>
      </c>
      <c r="D281" s="13">
        <v>484</v>
      </c>
      <c r="E281" s="13">
        <v>31</v>
      </c>
      <c r="F281" s="40">
        <f t="shared" si="4"/>
        <v>453</v>
      </c>
    </row>
    <row r="282" spans="1:6">
      <c r="A282" s="4">
        <v>421870</v>
      </c>
      <c r="B282" s="83" t="s">
        <v>298</v>
      </c>
      <c r="C282" s="22" t="s">
        <v>35</v>
      </c>
      <c r="D282" s="37">
        <v>7477</v>
      </c>
      <c r="E282" s="37">
        <v>2406</v>
      </c>
      <c r="F282" s="38">
        <f t="shared" si="4"/>
        <v>5071</v>
      </c>
    </row>
    <row r="283" spans="1:6">
      <c r="A283" s="5">
        <v>421875</v>
      </c>
      <c r="B283" s="17" t="s">
        <v>299</v>
      </c>
      <c r="C283" s="3" t="s">
        <v>21</v>
      </c>
      <c r="D283" s="13">
        <v>317</v>
      </c>
      <c r="E283" s="13">
        <v>15</v>
      </c>
      <c r="F283" s="40">
        <f t="shared" si="4"/>
        <v>302</v>
      </c>
    </row>
    <row r="284" spans="1:6">
      <c r="A284" s="5">
        <v>421880</v>
      </c>
      <c r="B284" s="17" t="s">
        <v>300</v>
      </c>
      <c r="C284" s="3" t="s">
        <v>33</v>
      </c>
      <c r="D284" s="13">
        <v>888</v>
      </c>
      <c r="E284" s="13">
        <v>70</v>
      </c>
      <c r="F284" s="40">
        <f t="shared" si="4"/>
        <v>818</v>
      </c>
    </row>
    <row r="285" spans="1:6">
      <c r="A285" s="5">
        <v>421885</v>
      </c>
      <c r="B285" s="17" t="s">
        <v>301</v>
      </c>
      <c r="C285" s="3" t="s">
        <v>13</v>
      </c>
      <c r="D285" s="13">
        <v>137</v>
      </c>
      <c r="E285" s="13">
        <v>15</v>
      </c>
      <c r="F285" s="40">
        <f t="shared" si="4"/>
        <v>122</v>
      </c>
    </row>
    <row r="286" spans="1:6">
      <c r="A286" s="5">
        <v>421890</v>
      </c>
      <c r="B286" s="17" t="s">
        <v>302</v>
      </c>
      <c r="C286" s="3" t="s">
        <v>24</v>
      </c>
      <c r="D286" s="13">
        <v>669</v>
      </c>
      <c r="E286" s="13">
        <v>41</v>
      </c>
      <c r="F286" s="40">
        <f t="shared" si="4"/>
        <v>628</v>
      </c>
    </row>
    <row r="287" spans="1:6">
      <c r="A287" s="5">
        <v>421895</v>
      </c>
      <c r="B287" s="17" t="s">
        <v>303</v>
      </c>
      <c r="C287" s="3" t="s">
        <v>24</v>
      </c>
      <c r="D287" s="13">
        <v>186</v>
      </c>
      <c r="E287" s="13">
        <v>5</v>
      </c>
      <c r="F287" s="40">
        <f t="shared" si="4"/>
        <v>181</v>
      </c>
    </row>
    <row r="288" spans="1:6">
      <c r="A288" s="5">
        <v>421900</v>
      </c>
      <c r="B288" s="17" t="s">
        <v>304</v>
      </c>
      <c r="C288" s="3" t="s">
        <v>49</v>
      </c>
      <c r="D288" s="13">
        <v>1381</v>
      </c>
      <c r="E288" s="13">
        <v>291</v>
      </c>
      <c r="F288" s="40">
        <f t="shared" si="4"/>
        <v>1090</v>
      </c>
    </row>
    <row r="289" spans="1:6">
      <c r="A289" s="5">
        <v>421910</v>
      </c>
      <c r="B289" s="17" t="s">
        <v>305</v>
      </c>
      <c r="C289" s="3" t="s">
        <v>7</v>
      </c>
      <c r="D289" s="13">
        <v>248</v>
      </c>
      <c r="E289" s="13">
        <v>8</v>
      </c>
      <c r="F289" s="40">
        <f t="shared" si="4"/>
        <v>240</v>
      </c>
    </row>
    <row r="290" spans="1:6">
      <c r="A290" s="5">
        <v>421915</v>
      </c>
      <c r="B290" s="17" t="s">
        <v>306</v>
      </c>
      <c r="C290" s="3" t="s">
        <v>5</v>
      </c>
      <c r="D290" s="13">
        <v>177</v>
      </c>
      <c r="E290" s="13">
        <v>5</v>
      </c>
      <c r="F290" s="40">
        <f t="shared" si="4"/>
        <v>172</v>
      </c>
    </row>
    <row r="291" spans="1:6">
      <c r="A291" s="21">
        <v>421917</v>
      </c>
      <c r="B291" s="29" t="s">
        <v>307</v>
      </c>
      <c r="C291" s="19" t="s">
        <v>5</v>
      </c>
      <c r="D291" s="31">
        <v>294</v>
      </c>
      <c r="E291" s="31">
        <v>116</v>
      </c>
      <c r="F291" s="39">
        <f t="shared" si="4"/>
        <v>178</v>
      </c>
    </row>
    <row r="292" spans="1:6">
      <c r="A292" s="5">
        <v>421920</v>
      </c>
      <c r="B292" s="17" t="s">
        <v>308</v>
      </c>
      <c r="C292" s="3" t="s">
        <v>9</v>
      </c>
      <c r="D292" s="13">
        <v>393</v>
      </c>
      <c r="E292" s="13">
        <v>13</v>
      </c>
      <c r="F292" s="40">
        <f t="shared" si="4"/>
        <v>380</v>
      </c>
    </row>
    <row r="293" spans="1:6">
      <c r="A293" s="23">
        <v>421930</v>
      </c>
      <c r="B293" s="92" t="s">
        <v>309</v>
      </c>
      <c r="C293" s="24" t="s">
        <v>37</v>
      </c>
      <c r="D293" s="41">
        <v>3675</v>
      </c>
      <c r="E293" s="41">
        <v>1589</v>
      </c>
      <c r="F293" s="42">
        <f t="shared" si="4"/>
        <v>2086</v>
      </c>
    </row>
    <row r="294" spans="1:6">
      <c r="A294" s="5">
        <v>421935</v>
      </c>
      <c r="B294" s="17" t="s">
        <v>310</v>
      </c>
      <c r="C294" s="3" t="s">
        <v>9</v>
      </c>
      <c r="D294" s="13">
        <v>306</v>
      </c>
      <c r="E294" s="13">
        <v>4</v>
      </c>
      <c r="F294" s="40">
        <f t="shared" si="4"/>
        <v>302</v>
      </c>
    </row>
    <row r="295" spans="1:6">
      <c r="A295" s="5">
        <v>421940</v>
      </c>
      <c r="B295" s="17" t="s">
        <v>311</v>
      </c>
      <c r="C295" s="3" t="s">
        <v>9</v>
      </c>
      <c r="D295" s="13">
        <v>291</v>
      </c>
      <c r="E295" s="13">
        <v>8</v>
      </c>
      <c r="F295" s="40">
        <f t="shared" si="4"/>
        <v>283</v>
      </c>
    </row>
    <row r="296" spans="1:6">
      <c r="A296" s="4">
        <v>421950</v>
      </c>
      <c r="B296" s="83" t="s">
        <v>312</v>
      </c>
      <c r="C296" s="22" t="s">
        <v>7</v>
      </c>
      <c r="D296" s="37">
        <v>3537</v>
      </c>
      <c r="E296" s="37">
        <v>464</v>
      </c>
      <c r="F296" s="38">
        <f t="shared" si="4"/>
        <v>3073</v>
      </c>
    </row>
    <row r="297" spans="1:6">
      <c r="A297" s="5">
        <v>421960</v>
      </c>
      <c r="B297" s="17" t="s">
        <v>313</v>
      </c>
      <c r="C297" s="3" t="s">
        <v>19</v>
      </c>
      <c r="D297" s="13">
        <v>252</v>
      </c>
      <c r="E297" s="13">
        <v>6</v>
      </c>
      <c r="F297" s="40">
        <f t="shared" si="4"/>
        <v>246</v>
      </c>
    </row>
    <row r="298" spans="1:6">
      <c r="A298" s="5">
        <v>421970</v>
      </c>
      <c r="B298" s="17" t="s">
        <v>314</v>
      </c>
      <c r="C298" s="3" t="s">
        <v>7</v>
      </c>
      <c r="D298" s="13">
        <v>1903</v>
      </c>
      <c r="E298" s="13">
        <v>281</v>
      </c>
      <c r="F298" s="40">
        <f t="shared" si="4"/>
        <v>1622</v>
      </c>
    </row>
    <row r="299" spans="1:6">
      <c r="A299" s="5">
        <v>421985</v>
      </c>
      <c r="B299" s="29" t="s">
        <v>315</v>
      </c>
      <c r="C299" s="19" t="s">
        <v>5</v>
      </c>
      <c r="D299" s="31">
        <v>243</v>
      </c>
      <c r="E299" s="31">
        <v>116</v>
      </c>
      <c r="F299" s="39">
        <f t="shared" si="4"/>
        <v>127</v>
      </c>
    </row>
    <row r="300" spans="1:6" ht="15.75" thickBot="1">
      <c r="A300" s="6" t="s">
        <v>292</v>
      </c>
      <c r="B300" s="93"/>
      <c r="C300" s="7"/>
      <c r="D300" s="43">
        <f>SUBTOTAL(9,D5:D299)</f>
        <v>511446</v>
      </c>
      <c r="E300" s="44">
        <f>SUBTOTAL(9,E5:E299)</f>
        <v>121227</v>
      </c>
      <c r="F300" s="45">
        <f>SUBTOTAL(9,F5:F299)</f>
        <v>390219</v>
      </c>
    </row>
    <row r="302" spans="1:6" ht="15.75">
      <c r="A302" s="90" t="s">
        <v>336</v>
      </c>
    </row>
    <row r="303" spans="1:6" ht="15.75">
      <c r="A303" s="90" t="s">
        <v>337</v>
      </c>
    </row>
    <row r="304" spans="1:6" ht="15.75">
      <c r="A304" s="90" t="s">
        <v>338</v>
      </c>
    </row>
    <row r="305" spans="1:1" ht="15.75">
      <c r="A305" s="90" t="s">
        <v>339</v>
      </c>
    </row>
    <row r="306" spans="1:1" ht="15.75">
      <c r="A306" s="90" t="s">
        <v>340</v>
      </c>
    </row>
  </sheetData>
  <autoFilter ref="A4:E299">
    <sortState ref="A5:E300">
      <sortCondition ref="B4:B300"/>
    </sortState>
  </autoFilter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08"/>
  <sheetViews>
    <sheetView topLeftCell="A287" workbookViewId="0">
      <selection activeCell="B299" sqref="B4:B299"/>
    </sheetView>
  </sheetViews>
  <sheetFormatPr defaultRowHeight="15"/>
  <cols>
    <col min="1" max="1" width="12.140625" customWidth="1"/>
    <col min="2" max="2" width="29" style="18" customWidth="1"/>
    <col min="3" max="3" width="28.85546875" customWidth="1"/>
    <col min="4" max="4" width="20.5703125" style="1" customWidth="1"/>
    <col min="5" max="5" width="21" style="1" customWidth="1"/>
    <col min="6" max="6" width="15.42578125" style="1" customWidth="1"/>
  </cols>
  <sheetData>
    <row r="1" spans="1:9">
      <c r="A1" s="107" t="s">
        <v>319</v>
      </c>
      <c r="B1" s="107"/>
      <c r="C1" s="107"/>
      <c r="D1" s="107"/>
      <c r="E1" s="107"/>
      <c r="F1" s="107"/>
    </row>
    <row r="2" spans="1:9">
      <c r="A2" s="107" t="s">
        <v>0</v>
      </c>
      <c r="B2" s="107"/>
      <c r="C2" s="107"/>
      <c r="D2" s="107"/>
      <c r="E2" s="107"/>
      <c r="F2" s="107"/>
    </row>
    <row r="3" spans="1:9" ht="15.75" thickBot="1">
      <c r="A3" s="107"/>
      <c r="B3" s="107"/>
      <c r="C3" s="107"/>
      <c r="D3" s="107"/>
      <c r="E3" s="107"/>
      <c r="F3" s="107"/>
    </row>
    <row r="4" spans="1:9" ht="42.75" customHeight="1">
      <c r="A4" s="25"/>
      <c r="B4" s="26" t="s">
        <v>1</v>
      </c>
      <c r="C4" s="27" t="s">
        <v>4</v>
      </c>
      <c r="D4" s="28" t="s">
        <v>320</v>
      </c>
      <c r="E4" s="28" t="s">
        <v>321</v>
      </c>
      <c r="F4" s="28" t="s">
        <v>322</v>
      </c>
    </row>
    <row r="5" spans="1:9">
      <c r="A5" s="8">
        <v>420005</v>
      </c>
      <c r="B5" s="17" t="s">
        <v>6</v>
      </c>
      <c r="C5" s="8" t="s">
        <v>5</v>
      </c>
      <c r="D5" s="13">
        <v>6.66</v>
      </c>
      <c r="E5" s="13">
        <v>0.69000000000000006</v>
      </c>
      <c r="F5" s="13">
        <f>D5-E5</f>
        <v>5.97</v>
      </c>
      <c r="I5" s="91"/>
    </row>
    <row r="6" spans="1:9">
      <c r="A6" s="8">
        <v>420010</v>
      </c>
      <c r="B6" s="17" t="s">
        <v>8</v>
      </c>
      <c r="C6" s="8" t="s">
        <v>7</v>
      </c>
      <c r="D6" s="13">
        <v>41.62</v>
      </c>
      <c r="E6" s="13">
        <v>3.64</v>
      </c>
      <c r="F6" s="13">
        <f t="shared" ref="F6:F69" si="0">D6-E6</f>
        <v>37.979999999999997</v>
      </c>
      <c r="H6" s="91"/>
      <c r="I6" s="91"/>
    </row>
    <row r="7" spans="1:9">
      <c r="A7" s="8">
        <v>420020</v>
      </c>
      <c r="B7" s="17" t="s">
        <v>10</v>
      </c>
      <c r="C7" s="8" t="s">
        <v>9</v>
      </c>
      <c r="D7" s="13">
        <v>26.66</v>
      </c>
      <c r="E7" s="13">
        <v>0.61</v>
      </c>
      <c r="F7" s="13">
        <f t="shared" si="0"/>
        <v>26.05</v>
      </c>
    </row>
    <row r="8" spans="1:9">
      <c r="A8" s="8">
        <v>420030</v>
      </c>
      <c r="B8" s="17" t="s">
        <v>11</v>
      </c>
      <c r="C8" s="8" t="s">
        <v>9</v>
      </c>
      <c r="D8" s="13">
        <v>13.27</v>
      </c>
      <c r="E8" s="13">
        <v>0.69000000000000006</v>
      </c>
      <c r="F8" s="13">
        <f t="shared" si="0"/>
        <v>12.58</v>
      </c>
    </row>
    <row r="9" spans="1:9">
      <c r="A9" s="8">
        <v>420040</v>
      </c>
      <c r="B9" s="17" t="s">
        <v>12</v>
      </c>
      <c r="C9" s="8" t="s">
        <v>5</v>
      </c>
      <c r="D9" s="13">
        <v>17.62</v>
      </c>
      <c r="E9" s="13">
        <v>2.5500000000000003</v>
      </c>
      <c r="F9" s="13">
        <f t="shared" si="0"/>
        <v>15.07</v>
      </c>
    </row>
    <row r="10" spans="1:9">
      <c r="A10" s="8">
        <v>420050</v>
      </c>
      <c r="B10" s="17" t="s">
        <v>14</v>
      </c>
      <c r="C10" s="8" t="s">
        <v>13</v>
      </c>
      <c r="D10" s="13">
        <v>16.2</v>
      </c>
      <c r="E10" s="13">
        <v>0.59</v>
      </c>
      <c r="F10" s="13">
        <f t="shared" si="0"/>
        <v>15.61</v>
      </c>
    </row>
    <row r="11" spans="1:9">
      <c r="A11" s="8">
        <v>420055</v>
      </c>
      <c r="B11" s="17" t="s">
        <v>15</v>
      </c>
      <c r="C11" s="8" t="s">
        <v>13</v>
      </c>
      <c r="D11" s="13">
        <v>6.47</v>
      </c>
      <c r="E11" s="13">
        <v>0.28999999999999998</v>
      </c>
      <c r="F11" s="13">
        <f t="shared" si="0"/>
        <v>6.18</v>
      </c>
    </row>
    <row r="12" spans="1:9">
      <c r="A12" s="8">
        <v>420060</v>
      </c>
      <c r="B12" s="17" t="s">
        <v>17</v>
      </c>
      <c r="C12" s="8" t="s">
        <v>16</v>
      </c>
      <c r="D12" s="13">
        <v>17.600000000000001</v>
      </c>
      <c r="E12" s="13">
        <v>0.77</v>
      </c>
      <c r="F12" s="13">
        <f t="shared" si="0"/>
        <v>16.830000000000002</v>
      </c>
    </row>
    <row r="13" spans="1:9">
      <c r="A13" s="8">
        <v>420070</v>
      </c>
      <c r="B13" s="17" t="s">
        <v>18</v>
      </c>
      <c r="C13" s="8" t="s">
        <v>16</v>
      </c>
      <c r="D13" s="13">
        <v>24.84</v>
      </c>
      <c r="E13" s="13">
        <v>0.57999999999999996</v>
      </c>
      <c r="F13" s="13">
        <f t="shared" si="0"/>
        <v>24.26</v>
      </c>
    </row>
    <row r="14" spans="1:9">
      <c r="A14" s="8">
        <v>420075</v>
      </c>
      <c r="B14" s="17" t="s">
        <v>20</v>
      </c>
      <c r="C14" s="8" t="s">
        <v>19</v>
      </c>
      <c r="D14" s="13">
        <v>6.0600000000000005</v>
      </c>
      <c r="E14" s="13">
        <v>0.75</v>
      </c>
      <c r="F14" s="13">
        <f t="shared" si="0"/>
        <v>5.3100000000000005</v>
      </c>
    </row>
    <row r="15" spans="1:9">
      <c r="A15" s="8">
        <v>420080</v>
      </c>
      <c r="B15" s="17" t="s">
        <v>22</v>
      </c>
      <c r="C15" s="8" t="s">
        <v>21</v>
      </c>
      <c r="D15" s="13">
        <v>14.76</v>
      </c>
      <c r="E15" s="13">
        <v>0.41000000000000003</v>
      </c>
      <c r="F15" s="13">
        <f t="shared" si="0"/>
        <v>14.35</v>
      </c>
    </row>
    <row r="16" spans="1:9">
      <c r="A16" s="8">
        <v>420090</v>
      </c>
      <c r="B16" s="17" t="s">
        <v>23</v>
      </c>
      <c r="C16" s="8" t="s">
        <v>16</v>
      </c>
      <c r="D16" s="13">
        <v>13.41</v>
      </c>
      <c r="E16" s="13">
        <v>0.55000000000000004</v>
      </c>
      <c r="F16" s="13">
        <f t="shared" si="0"/>
        <v>12.86</v>
      </c>
    </row>
    <row r="17" spans="1:6">
      <c r="A17" s="8">
        <v>420100</v>
      </c>
      <c r="B17" s="17" t="s">
        <v>25</v>
      </c>
      <c r="C17" s="8" t="s">
        <v>24</v>
      </c>
      <c r="D17" s="13">
        <v>18.900000000000002</v>
      </c>
      <c r="E17" s="13">
        <v>0.54</v>
      </c>
      <c r="F17" s="13">
        <f t="shared" si="0"/>
        <v>18.360000000000003</v>
      </c>
    </row>
    <row r="18" spans="1:6">
      <c r="A18" s="8">
        <v>420110</v>
      </c>
      <c r="B18" s="17" t="s">
        <v>26</v>
      </c>
      <c r="C18" s="8" t="s">
        <v>16</v>
      </c>
      <c r="D18" s="13">
        <v>8.5299999999999994</v>
      </c>
      <c r="E18" s="13">
        <v>0.21</v>
      </c>
      <c r="F18" s="13">
        <f t="shared" si="0"/>
        <v>8.3199999999999985</v>
      </c>
    </row>
    <row r="19" spans="1:6">
      <c r="A19" s="8">
        <v>420120</v>
      </c>
      <c r="B19" s="17" t="s">
        <v>27</v>
      </c>
      <c r="C19" s="8" t="s">
        <v>16</v>
      </c>
      <c r="D19" s="13">
        <v>22.37</v>
      </c>
      <c r="E19" s="13">
        <v>3.2800000000000002</v>
      </c>
      <c r="F19" s="13">
        <f t="shared" si="0"/>
        <v>19.09</v>
      </c>
    </row>
    <row r="20" spans="1:6">
      <c r="A20" s="8">
        <v>420125</v>
      </c>
      <c r="B20" s="17" t="s">
        <v>29</v>
      </c>
      <c r="C20" s="8" t="s">
        <v>28</v>
      </c>
      <c r="D20" s="13">
        <v>26.17</v>
      </c>
      <c r="E20" s="13">
        <v>1.76</v>
      </c>
      <c r="F20" s="13">
        <f t="shared" si="0"/>
        <v>24.41</v>
      </c>
    </row>
    <row r="21" spans="1:6">
      <c r="A21" s="8">
        <v>420127</v>
      </c>
      <c r="B21" s="17" t="s">
        <v>30</v>
      </c>
      <c r="C21" s="8" t="s">
        <v>19</v>
      </c>
      <c r="D21" s="13">
        <v>12.64</v>
      </c>
      <c r="E21" s="13">
        <v>1.59</v>
      </c>
      <c r="F21" s="13">
        <f t="shared" si="0"/>
        <v>11.05</v>
      </c>
    </row>
    <row r="22" spans="1:6">
      <c r="A22" s="8">
        <v>420130</v>
      </c>
      <c r="B22" s="17" t="s">
        <v>32</v>
      </c>
      <c r="C22" s="8" t="s">
        <v>31</v>
      </c>
      <c r="D22" s="13">
        <v>75.540000000000006</v>
      </c>
      <c r="E22" s="13">
        <v>10.93</v>
      </c>
      <c r="F22" s="13">
        <f t="shared" si="0"/>
        <v>64.610000000000014</v>
      </c>
    </row>
    <row r="23" spans="1:6">
      <c r="A23" s="8">
        <v>420140</v>
      </c>
      <c r="B23" s="17" t="s">
        <v>34</v>
      </c>
      <c r="C23" s="8" t="s">
        <v>33</v>
      </c>
      <c r="D23" s="13">
        <v>177.42000000000002</v>
      </c>
      <c r="E23" s="13">
        <v>18.740000000000002</v>
      </c>
      <c r="F23" s="13">
        <f t="shared" si="0"/>
        <v>158.68</v>
      </c>
    </row>
    <row r="24" spans="1:6">
      <c r="A24" s="8">
        <v>420150</v>
      </c>
      <c r="B24" s="17" t="s">
        <v>36</v>
      </c>
      <c r="C24" s="8" t="s">
        <v>35</v>
      </c>
      <c r="D24" s="13">
        <v>22.34</v>
      </c>
      <c r="E24" s="13">
        <v>1.94</v>
      </c>
      <c r="F24" s="13">
        <f t="shared" si="0"/>
        <v>20.399999999999999</v>
      </c>
    </row>
    <row r="25" spans="1:6">
      <c r="A25" s="8">
        <v>420160</v>
      </c>
      <c r="B25" s="17" t="s">
        <v>38</v>
      </c>
      <c r="C25" s="8" t="s">
        <v>37</v>
      </c>
      <c r="D25" s="13">
        <v>10.76</v>
      </c>
      <c r="E25" s="13">
        <v>1.58</v>
      </c>
      <c r="F25" s="13">
        <f t="shared" si="0"/>
        <v>9.18</v>
      </c>
    </row>
    <row r="26" spans="1:6">
      <c r="A26" s="8">
        <v>420165</v>
      </c>
      <c r="B26" s="17" t="s">
        <v>39</v>
      </c>
      <c r="C26" s="8" t="s">
        <v>13</v>
      </c>
      <c r="D26" s="13">
        <v>5.87</v>
      </c>
      <c r="E26" s="13">
        <v>0.09</v>
      </c>
      <c r="F26" s="13">
        <f t="shared" si="0"/>
        <v>5.78</v>
      </c>
    </row>
    <row r="27" spans="1:6">
      <c r="A27" s="8">
        <v>420170</v>
      </c>
      <c r="B27" s="17" t="s">
        <v>40</v>
      </c>
      <c r="C27" s="8" t="s">
        <v>28</v>
      </c>
      <c r="D27" s="13">
        <v>22.150000000000002</v>
      </c>
      <c r="E27" s="13">
        <v>2.17</v>
      </c>
      <c r="F27" s="13">
        <f t="shared" si="0"/>
        <v>19.980000000000004</v>
      </c>
    </row>
    <row r="28" spans="1:6">
      <c r="A28" s="8">
        <v>420180</v>
      </c>
      <c r="B28" s="17" t="s">
        <v>41</v>
      </c>
      <c r="C28" s="8" t="s">
        <v>9</v>
      </c>
      <c r="D28" s="13">
        <v>8.8000000000000007</v>
      </c>
      <c r="E28" s="13">
        <v>0.33</v>
      </c>
      <c r="F28" s="13">
        <f t="shared" si="0"/>
        <v>8.4700000000000006</v>
      </c>
    </row>
    <row r="29" spans="1:6">
      <c r="A29" s="8">
        <v>420190</v>
      </c>
      <c r="B29" s="17" t="s">
        <v>42</v>
      </c>
      <c r="C29" s="8" t="s">
        <v>9</v>
      </c>
      <c r="D29" s="13">
        <v>14.370000000000001</v>
      </c>
      <c r="E29" s="13">
        <v>0.42</v>
      </c>
      <c r="F29" s="13">
        <f t="shared" si="0"/>
        <v>13.950000000000001</v>
      </c>
    </row>
    <row r="30" spans="1:6">
      <c r="A30" s="8">
        <v>420195</v>
      </c>
      <c r="B30" s="17" t="s">
        <v>43</v>
      </c>
      <c r="C30" s="8" t="s">
        <v>33</v>
      </c>
      <c r="D30" s="13">
        <v>37.450000000000003</v>
      </c>
      <c r="E30" s="13">
        <v>2.33</v>
      </c>
      <c r="F30" s="13">
        <f t="shared" si="0"/>
        <v>35.120000000000005</v>
      </c>
    </row>
    <row r="31" spans="1:6">
      <c r="A31" s="8">
        <v>420205</v>
      </c>
      <c r="B31" s="17" t="s">
        <v>44</v>
      </c>
      <c r="C31" s="8" t="s">
        <v>31</v>
      </c>
      <c r="D31" s="13">
        <v>36.380000000000003</v>
      </c>
      <c r="E31" s="13">
        <v>3.1</v>
      </c>
      <c r="F31" s="13">
        <f t="shared" si="0"/>
        <v>33.28</v>
      </c>
    </row>
    <row r="32" spans="1:6">
      <c r="A32" s="8">
        <v>420200</v>
      </c>
      <c r="B32" s="17" t="s">
        <v>46</v>
      </c>
      <c r="C32" s="8" t="s">
        <v>45</v>
      </c>
      <c r="D32" s="13">
        <v>430.84000000000003</v>
      </c>
      <c r="E32" s="13">
        <v>120.48</v>
      </c>
      <c r="F32" s="13">
        <f t="shared" si="0"/>
        <v>310.36</v>
      </c>
    </row>
    <row r="33" spans="1:6">
      <c r="A33" s="8">
        <v>420207</v>
      </c>
      <c r="B33" s="17" t="s">
        <v>47</v>
      </c>
      <c r="C33" s="8" t="s">
        <v>33</v>
      </c>
      <c r="D33" s="13">
        <v>32.22</v>
      </c>
      <c r="E33" s="13">
        <v>1.84</v>
      </c>
      <c r="F33" s="13">
        <f t="shared" si="0"/>
        <v>30.38</v>
      </c>
    </row>
    <row r="34" spans="1:6">
      <c r="A34" s="8">
        <v>421280</v>
      </c>
      <c r="B34" s="17" t="s">
        <v>48</v>
      </c>
      <c r="C34" s="8" t="s">
        <v>45</v>
      </c>
      <c r="D34" s="13">
        <v>59.81</v>
      </c>
      <c r="E34" s="13">
        <v>8.27</v>
      </c>
      <c r="F34" s="13">
        <f t="shared" si="0"/>
        <v>51.540000000000006</v>
      </c>
    </row>
    <row r="35" spans="1:6">
      <c r="A35" s="8">
        <v>422000</v>
      </c>
      <c r="B35" s="17" t="s">
        <v>50</v>
      </c>
      <c r="C35" s="8" t="s">
        <v>49</v>
      </c>
      <c r="D35" s="13">
        <v>34.090000000000003</v>
      </c>
      <c r="E35" s="13">
        <v>0</v>
      </c>
      <c r="F35" s="13">
        <f t="shared" si="0"/>
        <v>34.090000000000003</v>
      </c>
    </row>
    <row r="36" spans="1:6">
      <c r="A36" s="8">
        <v>420208</v>
      </c>
      <c r="B36" s="17" t="s">
        <v>51</v>
      </c>
      <c r="C36" s="8" t="s">
        <v>21</v>
      </c>
      <c r="D36" s="13">
        <v>7.21</v>
      </c>
      <c r="E36" s="13">
        <v>0.12</v>
      </c>
      <c r="F36" s="13">
        <f t="shared" si="0"/>
        <v>7.09</v>
      </c>
    </row>
    <row r="37" spans="1:6">
      <c r="A37" s="8">
        <v>420209</v>
      </c>
      <c r="B37" s="17" t="s">
        <v>52</v>
      </c>
      <c r="C37" s="8" t="s">
        <v>21</v>
      </c>
      <c r="D37" s="13">
        <v>4.63</v>
      </c>
      <c r="E37" s="13">
        <v>0.36</v>
      </c>
      <c r="F37" s="13">
        <f t="shared" si="0"/>
        <v>4.2699999999999996</v>
      </c>
    </row>
    <row r="38" spans="1:6">
      <c r="A38" s="8">
        <v>420210</v>
      </c>
      <c r="B38" s="17" t="s">
        <v>53</v>
      </c>
      <c r="C38" s="8" t="s">
        <v>31</v>
      </c>
      <c r="D38" s="13">
        <v>76.64</v>
      </c>
      <c r="E38" s="13">
        <v>10.59</v>
      </c>
      <c r="F38" s="13">
        <f t="shared" si="0"/>
        <v>66.05</v>
      </c>
    </row>
    <row r="39" spans="1:6">
      <c r="A39" s="8">
        <v>420213</v>
      </c>
      <c r="B39" s="17" t="s">
        <v>55</v>
      </c>
      <c r="C39" s="8" t="s">
        <v>54</v>
      </c>
      <c r="D39" s="13">
        <v>14.120000000000001</v>
      </c>
      <c r="E39" s="13">
        <v>0.15</v>
      </c>
      <c r="F39" s="13">
        <f t="shared" si="0"/>
        <v>13.97</v>
      </c>
    </row>
    <row r="40" spans="1:6">
      <c r="A40" s="8">
        <v>420215</v>
      </c>
      <c r="B40" s="17" t="s">
        <v>56</v>
      </c>
      <c r="C40" s="8" t="s">
        <v>21</v>
      </c>
      <c r="D40" s="13">
        <v>6.79</v>
      </c>
      <c r="E40" s="13">
        <v>0.31</v>
      </c>
      <c r="F40" s="13">
        <f t="shared" si="0"/>
        <v>6.48</v>
      </c>
    </row>
    <row r="41" spans="1:6">
      <c r="A41" s="8">
        <v>420220</v>
      </c>
      <c r="B41" s="17" t="s">
        <v>57</v>
      </c>
      <c r="C41" s="8" t="s">
        <v>28</v>
      </c>
      <c r="D41" s="13">
        <v>29.82</v>
      </c>
      <c r="E41" s="13">
        <v>6.43</v>
      </c>
      <c r="F41" s="13">
        <f t="shared" si="0"/>
        <v>23.39</v>
      </c>
    </row>
    <row r="42" spans="1:6">
      <c r="A42" s="8">
        <v>420230</v>
      </c>
      <c r="B42" s="17" t="s">
        <v>58</v>
      </c>
      <c r="C42" s="8" t="s">
        <v>16</v>
      </c>
      <c r="D42" s="13">
        <v>173.27</v>
      </c>
      <c r="E42" s="13">
        <v>22.05</v>
      </c>
      <c r="F42" s="13">
        <f t="shared" si="0"/>
        <v>151.22</v>
      </c>
    </row>
    <row r="43" spans="1:6">
      <c r="A43" s="8">
        <v>420240</v>
      </c>
      <c r="B43" s="17" t="s">
        <v>59</v>
      </c>
      <c r="C43" s="8" t="s">
        <v>28</v>
      </c>
      <c r="D43" s="13">
        <v>966.4</v>
      </c>
      <c r="E43" s="13">
        <v>314.90000000000003</v>
      </c>
      <c r="F43" s="13">
        <f t="shared" si="0"/>
        <v>651.5</v>
      </c>
    </row>
    <row r="44" spans="1:6">
      <c r="A44" s="8">
        <v>420243</v>
      </c>
      <c r="B44" s="17" t="s">
        <v>60</v>
      </c>
      <c r="C44" s="8" t="s">
        <v>24</v>
      </c>
      <c r="D44" s="13">
        <v>8.6</v>
      </c>
      <c r="E44" s="13">
        <v>0.28000000000000003</v>
      </c>
      <c r="F44" s="13">
        <f t="shared" si="0"/>
        <v>8.32</v>
      </c>
    </row>
    <row r="45" spans="1:6">
      <c r="A45" s="8">
        <v>420250</v>
      </c>
      <c r="B45" s="17" t="s">
        <v>61</v>
      </c>
      <c r="C45" s="8" t="s">
        <v>24</v>
      </c>
      <c r="D45" s="13">
        <v>11.16</v>
      </c>
      <c r="E45" s="13">
        <v>0.56000000000000005</v>
      </c>
      <c r="F45" s="13">
        <f t="shared" si="0"/>
        <v>10.6</v>
      </c>
    </row>
    <row r="46" spans="1:6">
      <c r="A46" s="8">
        <v>420253</v>
      </c>
      <c r="B46" s="17" t="s">
        <v>62</v>
      </c>
      <c r="C46" s="8" t="s">
        <v>7</v>
      </c>
      <c r="D46" s="13">
        <v>7.19</v>
      </c>
      <c r="E46" s="13">
        <v>0.2</v>
      </c>
      <c r="F46" s="13">
        <f t="shared" si="0"/>
        <v>6.99</v>
      </c>
    </row>
    <row r="47" spans="1:6">
      <c r="A47" s="8">
        <v>420257</v>
      </c>
      <c r="B47" s="17" t="s">
        <v>63</v>
      </c>
      <c r="C47" s="8" t="s">
        <v>21</v>
      </c>
      <c r="D47" s="13">
        <v>6.29</v>
      </c>
      <c r="E47" s="13">
        <v>0.04</v>
      </c>
      <c r="F47" s="13">
        <f t="shared" si="0"/>
        <v>6.25</v>
      </c>
    </row>
    <row r="48" spans="1:6">
      <c r="A48" s="8">
        <v>420260</v>
      </c>
      <c r="B48" s="17" t="s">
        <v>64</v>
      </c>
      <c r="C48" s="8" t="s">
        <v>24</v>
      </c>
      <c r="D48" s="13">
        <v>23.080000000000002</v>
      </c>
      <c r="E48" s="13">
        <v>0.86</v>
      </c>
      <c r="F48" s="13">
        <f t="shared" si="0"/>
        <v>22.220000000000002</v>
      </c>
    </row>
    <row r="49" spans="1:6">
      <c r="A49" s="8">
        <v>420245</v>
      </c>
      <c r="B49" s="17" t="s">
        <v>65</v>
      </c>
      <c r="C49" s="8" t="s">
        <v>45</v>
      </c>
      <c r="D49" s="13">
        <v>50.13</v>
      </c>
      <c r="E49" s="13">
        <v>5.79</v>
      </c>
      <c r="F49" s="13">
        <f t="shared" si="0"/>
        <v>44.34</v>
      </c>
    </row>
    <row r="50" spans="1:6">
      <c r="A50" s="8">
        <v>420270</v>
      </c>
      <c r="B50" s="17" t="s">
        <v>66</v>
      </c>
      <c r="C50" s="8" t="s">
        <v>28</v>
      </c>
      <c r="D50" s="13">
        <v>13.59</v>
      </c>
      <c r="E50" s="13">
        <v>0.74</v>
      </c>
      <c r="F50" s="13">
        <f t="shared" si="0"/>
        <v>12.85</v>
      </c>
    </row>
    <row r="51" spans="1:6">
      <c r="A51" s="8">
        <v>420280</v>
      </c>
      <c r="B51" s="17" t="s">
        <v>67</v>
      </c>
      <c r="C51" s="8" t="s">
        <v>35</v>
      </c>
      <c r="D51" s="13">
        <v>82.51</v>
      </c>
      <c r="E51" s="13">
        <v>12.58</v>
      </c>
      <c r="F51" s="13">
        <f t="shared" si="0"/>
        <v>69.930000000000007</v>
      </c>
    </row>
    <row r="52" spans="1:6">
      <c r="A52" s="8">
        <v>420285</v>
      </c>
      <c r="B52" s="17" t="s">
        <v>68</v>
      </c>
      <c r="C52" s="8" t="s">
        <v>9</v>
      </c>
      <c r="D52" s="13">
        <v>9.25</v>
      </c>
      <c r="E52" s="13">
        <v>0.27</v>
      </c>
      <c r="F52" s="13">
        <f t="shared" si="0"/>
        <v>8.98</v>
      </c>
    </row>
    <row r="53" spans="1:6">
      <c r="A53" s="8">
        <v>420287</v>
      </c>
      <c r="B53" s="17" t="s">
        <v>69</v>
      </c>
      <c r="C53" s="8" t="s">
        <v>5</v>
      </c>
      <c r="D53" s="13">
        <v>6.63</v>
      </c>
      <c r="E53" s="13">
        <v>0.06</v>
      </c>
      <c r="F53" s="13">
        <f t="shared" si="0"/>
        <v>6.57</v>
      </c>
    </row>
    <row r="54" spans="1:6">
      <c r="A54" s="8">
        <v>420290</v>
      </c>
      <c r="B54" s="17" t="s">
        <v>70</v>
      </c>
      <c r="C54" s="8" t="s">
        <v>28</v>
      </c>
      <c r="D54" s="13">
        <v>334.43</v>
      </c>
      <c r="E54" s="13">
        <v>70.98</v>
      </c>
      <c r="F54" s="13">
        <f t="shared" si="0"/>
        <v>263.45</v>
      </c>
    </row>
    <row r="55" spans="1:6">
      <c r="A55" s="8">
        <v>420300</v>
      </c>
      <c r="B55" s="17" t="s">
        <v>71</v>
      </c>
      <c r="C55" s="8" t="s">
        <v>37</v>
      </c>
      <c r="D55" s="13">
        <v>189.68</v>
      </c>
      <c r="E55" s="13">
        <v>37.630000000000003</v>
      </c>
      <c r="F55" s="13">
        <f t="shared" si="0"/>
        <v>152.05000000000001</v>
      </c>
    </row>
    <row r="56" spans="1:6">
      <c r="A56" s="8">
        <v>420310</v>
      </c>
      <c r="B56" s="17" t="s">
        <v>72</v>
      </c>
      <c r="C56" s="8" t="s">
        <v>13</v>
      </c>
      <c r="D56" s="13">
        <v>17.350000000000001</v>
      </c>
      <c r="E56" s="13">
        <v>0.73</v>
      </c>
      <c r="F56" s="13">
        <f t="shared" si="0"/>
        <v>16.62</v>
      </c>
    </row>
    <row r="57" spans="1:6">
      <c r="A57" s="8">
        <v>420315</v>
      </c>
      <c r="B57" s="17" t="s">
        <v>73</v>
      </c>
      <c r="C57" s="8" t="s">
        <v>37</v>
      </c>
      <c r="D57" s="13">
        <v>6.08</v>
      </c>
      <c r="E57" s="13">
        <v>0.17</v>
      </c>
      <c r="F57" s="13">
        <f t="shared" si="0"/>
        <v>5.91</v>
      </c>
    </row>
    <row r="58" spans="1:6">
      <c r="A58" s="8">
        <v>420320</v>
      </c>
      <c r="B58" s="17" t="s">
        <v>74</v>
      </c>
      <c r="C58" s="8" t="s">
        <v>45</v>
      </c>
      <c r="D58" s="13">
        <v>182.65</v>
      </c>
      <c r="E58" s="13">
        <v>22.01</v>
      </c>
      <c r="F58" s="13">
        <f t="shared" si="0"/>
        <v>160.64000000000001</v>
      </c>
    </row>
    <row r="59" spans="1:6">
      <c r="A59" s="8">
        <v>420330</v>
      </c>
      <c r="B59" s="17" t="s">
        <v>75</v>
      </c>
      <c r="C59" s="8" t="s">
        <v>54</v>
      </c>
      <c r="D59" s="13">
        <v>31.560000000000002</v>
      </c>
      <c r="E59" s="13">
        <v>2.09</v>
      </c>
      <c r="F59" s="13">
        <f t="shared" si="0"/>
        <v>29.470000000000002</v>
      </c>
    </row>
    <row r="60" spans="1:6">
      <c r="A60" s="8">
        <v>420340</v>
      </c>
      <c r="B60" s="17" t="s">
        <v>76</v>
      </c>
      <c r="C60" s="8" t="s">
        <v>24</v>
      </c>
      <c r="D60" s="13">
        <v>17.07</v>
      </c>
      <c r="E60" s="13">
        <v>0.5</v>
      </c>
      <c r="F60" s="13">
        <f t="shared" si="0"/>
        <v>16.57</v>
      </c>
    </row>
    <row r="61" spans="1:6">
      <c r="A61" s="8">
        <v>420350</v>
      </c>
      <c r="B61" s="17" t="s">
        <v>77</v>
      </c>
      <c r="C61" s="8" t="s">
        <v>7</v>
      </c>
      <c r="D61" s="13">
        <v>20.84</v>
      </c>
      <c r="E61" s="13">
        <v>1.17</v>
      </c>
      <c r="F61" s="13">
        <f t="shared" si="0"/>
        <v>19.670000000000002</v>
      </c>
    </row>
    <row r="62" spans="1:6">
      <c r="A62" s="8">
        <v>420360</v>
      </c>
      <c r="B62" s="17" t="s">
        <v>78</v>
      </c>
      <c r="C62" s="8" t="s">
        <v>5</v>
      </c>
      <c r="D62" s="13">
        <v>91.39</v>
      </c>
      <c r="E62" s="13">
        <v>11.26</v>
      </c>
      <c r="F62" s="13">
        <f t="shared" si="0"/>
        <v>80.13</v>
      </c>
    </row>
    <row r="63" spans="1:6">
      <c r="A63" s="8">
        <v>420370</v>
      </c>
      <c r="B63" s="17" t="s">
        <v>79</v>
      </c>
      <c r="C63" s="8" t="s">
        <v>16</v>
      </c>
      <c r="D63" s="13">
        <v>28.73</v>
      </c>
      <c r="E63" s="13">
        <v>1.22</v>
      </c>
      <c r="F63" s="13">
        <f t="shared" si="0"/>
        <v>27.51</v>
      </c>
    </row>
    <row r="64" spans="1:6">
      <c r="A64" s="8">
        <v>420380</v>
      </c>
      <c r="B64" s="17" t="s">
        <v>80</v>
      </c>
      <c r="C64" s="8" t="s">
        <v>54</v>
      </c>
      <c r="D64" s="13">
        <v>140.65</v>
      </c>
      <c r="E64" s="13">
        <v>17.850000000000001</v>
      </c>
      <c r="F64" s="13">
        <f t="shared" si="0"/>
        <v>122.80000000000001</v>
      </c>
    </row>
    <row r="65" spans="1:6">
      <c r="A65" s="8">
        <v>420325</v>
      </c>
      <c r="B65" s="17" t="s">
        <v>81</v>
      </c>
      <c r="C65" s="8" t="s">
        <v>24</v>
      </c>
      <c r="D65" s="13">
        <v>6.37</v>
      </c>
      <c r="E65" s="13">
        <v>0.16</v>
      </c>
      <c r="F65" s="13">
        <f t="shared" si="0"/>
        <v>6.21</v>
      </c>
    </row>
    <row r="66" spans="1:6">
      <c r="A66" s="8">
        <v>420390</v>
      </c>
      <c r="B66" s="17" t="s">
        <v>82</v>
      </c>
      <c r="C66" s="8" t="s">
        <v>5</v>
      </c>
      <c r="D66" s="13">
        <v>61.57</v>
      </c>
      <c r="E66" s="13">
        <v>16.170000000000002</v>
      </c>
      <c r="F66" s="13">
        <f t="shared" si="0"/>
        <v>45.4</v>
      </c>
    </row>
    <row r="67" spans="1:6">
      <c r="A67" s="8">
        <v>420395</v>
      </c>
      <c r="B67" s="17" t="s">
        <v>83</v>
      </c>
      <c r="C67" s="8" t="s">
        <v>35</v>
      </c>
      <c r="D67" s="13">
        <v>67.14</v>
      </c>
      <c r="E67" s="13">
        <v>13.21</v>
      </c>
      <c r="F67" s="13">
        <f t="shared" si="0"/>
        <v>53.93</v>
      </c>
    </row>
    <row r="68" spans="1:6">
      <c r="A68" s="8">
        <v>420400</v>
      </c>
      <c r="B68" s="17" t="s">
        <v>84</v>
      </c>
      <c r="C68" s="8" t="s">
        <v>5</v>
      </c>
      <c r="D68" s="13">
        <v>27.48</v>
      </c>
      <c r="E68" s="13">
        <v>3.96</v>
      </c>
      <c r="F68" s="13">
        <f t="shared" si="0"/>
        <v>23.52</v>
      </c>
    </row>
    <row r="69" spans="1:6">
      <c r="A69" s="8">
        <v>420410</v>
      </c>
      <c r="B69" s="17" t="s">
        <v>85</v>
      </c>
      <c r="C69" s="8" t="s">
        <v>13</v>
      </c>
      <c r="D69" s="13">
        <v>10.59</v>
      </c>
      <c r="E69" s="13">
        <v>0.5</v>
      </c>
      <c r="F69" s="13">
        <f t="shared" si="0"/>
        <v>10.09</v>
      </c>
    </row>
    <row r="70" spans="1:6">
      <c r="A70" s="8">
        <v>420415</v>
      </c>
      <c r="B70" s="17" t="s">
        <v>86</v>
      </c>
      <c r="C70" s="8" t="s">
        <v>5</v>
      </c>
      <c r="D70" s="13">
        <v>7.33</v>
      </c>
      <c r="E70" s="13">
        <v>0.26</v>
      </c>
      <c r="F70" s="13">
        <f t="shared" ref="F70:F133" si="1">D70-E70</f>
        <v>7.07</v>
      </c>
    </row>
    <row r="71" spans="1:6">
      <c r="A71" s="8">
        <v>420417</v>
      </c>
      <c r="B71" s="17" t="s">
        <v>87</v>
      </c>
      <c r="C71" s="8" t="s">
        <v>24</v>
      </c>
      <c r="D71" s="13">
        <v>7.63</v>
      </c>
      <c r="E71" s="13">
        <v>0.11</v>
      </c>
      <c r="F71" s="13">
        <f t="shared" si="1"/>
        <v>7.52</v>
      </c>
    </row>
    <row r="72" spans="1:6">
      <c r="A72" s="8">
        <v>420419</v>
      </c>
      <c r="B72" s="17" t="s">
        <v>88</v>
      </c>
      <c r="C72" s="8" t="s">
        <v>9</v>
      </c>
      <c r="D72" s="13">
        <v>6.74</v>
      </c>
      <c r="E72" s="13">
        <v>7.0000000000000007E-2</v>
      </c>
      <c r="F72" s="13">
        <f t="shared" si="1"/>
        <v>6.67</v>
      </c>
    </row>
    <row r="73" spans="1:6">
      <c r="A73" s="8">
        <v>420420</v>
      </c>
      <c r="B73" s="17" t="s">
        <v>89</v>
      </c>
      <c r="C73" s="8" t="s">
        <v>13</v>
      </c>
      <c r="D73" s="13">
        <v>539.1</v>
      </c>
      <c r="E73" s="13">
        <v>105.84</v>
      </c>
      <c r="F73" s="13">
        <f t="shared" si="1"/>
        <v>433.26</v>
      </c>
    </row>
    <row r="74" spans="1:6">
      <c r="A74" s="8">
        <v>420425</v>
      </c>
      <c r="B74" s="17" t="s">
        <v>90</v>
      </c>
      <c r="C74" s="8" t="s">
        <v>49</v>
      </c>
      <c r="D74" s="13">
        <v>47.72</v>
      </c>
      <c r="E74" s="13">
        <v>12.43</v>
      </c>
      <c r="F74" s="13">
        <f t="shared" si="1"/>
        <v>35.29</v>
      </c>
    </row>
    <row r="75" spans="1:6">
      <c r="A75" s="8">
        <v>420430</v>
      </c>
      <c r="B75" s="17" t="s">
        <v>91</v>
      </c>
      <c r="C75" s="8" t="s">
        <v>19</v>
      </c>
      <c r="D75" s="13">
        <v>210.75</v>
      </c>
      <c r="E75" s="13">
        <v>74.98</v>
      </c>
      <c r="F75" s="13">
        <f t="shared" si="1"/>
        <v>135.76999999999998</v>
      </c>
    </row>
    <row r="76" spans="1:6">
      <c r="A76" s="8">
        <v>420435</v>
      </c>
      <c r="B76" s="17" t="s">
        <v>92</v>
      </c>
      <c r="C76" s="8" t="s">
        <v>13</v>
      </c>
      <c r="D76" s="13">
        <v>11.370000000000001</v>
      </c>
      <c r="E76" s="13">
        <v>0.57999999999999996</v>
      </c>
      <c r="F76" s="13">
        <f t="shared" si="1"/>
        <v>10.790000000000001</v>
      </c>
    </row>
    <row r="77" spans="1:6">
      <c r="A77" s="8">
        <v>420440</v>
      </c>
      <c r="B77" s="17" t="s">
        <v>93</v>
      </c>
      <c r="C77" s="8" t="s">
        <v>13</v>
      </c>
      <c r="D77" s="13">
        <v>28.6</v>
      </c>
      <c r="E77" s="13">
        <v>2.33</v>
      </c>
      <c r="F77" s="13">
        <f t="shared" si="1"/>
        <v>26.270000000000003</v>
      </c>
    </row>
    <row r="78" spans="1:6">
      <c r="A78" s="8">
        <v>420445</v>
      </c>
      <c r="B78" s="17" t="s">
        <v>94</v>
      </c>
      <c r="C78" s="8" t="s">
        <v>7</v>
      </c>
      <c r="D78" s="13">
        <v>6.82</v>
      </c>
      <c r="E78" s="13">
        <v>0.11</v>
      </c>
      <c r="F78" s="13">
        <f t="shared" si="1"/>
        <v>6.71</v>
      </c>
    </row>
    <row r="79" spans="1:6">
      <c r="A79" s="8">
        <v>420455</v>
      </c>
      <c r="B79" s="17" t="s">
        <v>95</v>
      </c>
      <c r="C79" s="8" t="s">
        <v>24</v>
      </c>
      <c r="D79" s="13">
        <v>31.71</v>
      </c>
      <c r="E79" s="13">
        <v>3.68</v>
      </c>
      <c r="F79" s="13">
        <f t="shared" si="1"/>
        <v>28.03</v>
      </c>
    </row>
    <row r="80" spans="1:6">
      <c r="A80" s="8">
        <v>420450</v>
      </c>
      <c r="B80" s="17" t="s">
        <v>96</v>
      </c>
      <c r="C80" s="8" t="s">
        <v>31</v>
      </c>
      <c r="D80" s="13">
        <v>39.56</v>
      </c>
      <c r="E80" s="13">
        <v>4.63</v>
      </c>
      <c r="F80" s="13">
        <f t="shared" si="1"/>
        <v>34.93</v>
      </c>
    </row>
    <row r="81" spans="1:6">
      <c r="A81" s="8">
        <v>420460</v>
      </c>
      <c r="B81" s="17" t="s">
        <v>97</v>
      </c>
      <c r="C81" s="8" t="s">
        <v>49</v>
      </c>
      <c r="D81" s="13">
        <v>575.66</v>
      </c>
      <c r="E81" s="13">
        <v>151.95000000000002</v>
      </c>
      <c r="F81" s="13">
        <f t="shared" si="1"/>
        <v>423.70999999999992</v>
      </c>
    </row>
    <row r="82" spans="1:6">
      <c r="A82" s="8">
        <v>420470</v>
      </c>
      <c r="B82" s="17" t="s">
        <v>98</v>
      </c>
      <c r="C82" s="8" t="s">
        <v>13</v>
      </c>
      <c r="D82" s="13">
        <v>31.650000000000002</v>
      </c>
      <c r="E82" s="13">
        <v>1.3800000000000001</v>
      </c>
      <c r="F82" s="13">
        <f t="shared" si="1"/>
        <v>30.270000000000003</v>
      </c>
    </row>
    <row r="83" spans="1:6">
      <c r="A83" s="8">
        <v>420475</v>
      </c>
      <c r="B83" s="17" t="s">
        <v>99</v>
      </c>
      <c r="C83" s="8" t="s">
        <v>13</v>
      </c>
      <c r="D83" s="13">
        <v>5.24</v>
      </c>
      <c r="E83" s="13">
        <v>0.03</v>
      </c>
      <c r="F83" s="13">
        <f t="shared" si="1"/>
        <v>5.21</v>
      </c>
    </row>
    <row r="84" spans="1:6">
      <c r="A84" s="8">
        <v>420480</v>
      </c>
      <c r="B84" s="17" t="s">
        <v>100</v>
      </c>
      <c r="C84" s="8" t="s">
        <v>37</v>
      </c>
      <c r="D84" s="13">
        <v>101.51</v>
      </c>
      <c r="E84" s="13">
        <v>13.94</v>
      </c>
      <c r="F84" s="13">
        <f t="shared" si="1"/>
        <v>87.570000000000007</v>
      </c>
    </row>
    <row r="85" spans="1:6">
      <c r="A85" s="8">
        <v>420490</v>
      </c>
      <c r="B85" s="17" t="s">
        <v>101</v>
      </c>
      <c r="C85" s="8" t="s">
        <v>21</v>
      </c>
      <c r="D85" s="13">
        <v>24.37</v>
      </c>
      <c r="E85" s="13">
        <v>1</v>
      </c>
      <c r="F85" s="13">
        <f t="shared" si="1"/>
        <v>23.37</v>
      </c>
    </row>
    <row r="86" spans="1:6">
      <c r="A86" s="8">
        <v>420500</v>
      </c>
      <c r="B86" s="17" t="s">
        <v>102</v>
      </c>
      <c r="C86" s="8" t="s">
        <v>21</v>
      </c>
      <c r="D86" s="13">
        <v>39.630000000000003</v>
      </c>
      <c r="E86" s="13">
        <v>2.14</v>
      </c>
      <c r="F86" s="13">
        <f t="shared" si="1"/>
        <v>37.49</v>
      </c>
    </row>
    <row r="87" spans="1:6">
      <c r="A87" s="8">
        <v>420510</v>
      </c>
      <c r="B87" s="17" t="s">
        <v>103</v>
      </c>
      <c r="C87" s="8" t="s">
        <v>9</v>
      </c>
      <c r="D87" s="13">
        <v>10.34</v>
      </c>
      <c r="E87" s="13">
        <v>0.28000000000000003</v>
      </c>
      <c r="F87" s="13">
        <f t="shared" si="1"/>
        <v>10.06</v>
      </c>
    </row>
    <row r="88" spans="1:6">
      <c r="A88" s="8">
        <v>420515</v>
      </c>
      <c r="B88" s="17" t="s">
        <v>104</v>
      </c>
      <c r="C88" s="8" t="s">
        <v>28</v>
      </c>
      <c r="D88" s="13">
        <v>10.49</v>
      </c>
      <c r="E88" s="13">
        <v>0.53</v>
      </c>
      <c r="F88" s="13">
        <f t="shared" si="1"/>
        <v>9.9600000000000009</v>
      </c>
    </row>
    <row r="89" spans="1:6">
      <c r="A89" s="8">
        <v>420517</v>
      </c>
      <c r="B89" s="17" t="s">
        <v>105</v>
      </c>
      <c r="C89" s="8" t="s">
        <v>7</v>
      </c>
      <c r="D89" s="13">
        <v>7.1000000000000005</v>
      </c>
      <c r="E89" s="13">
        <v>0.06</v>
      </c>
      <c r="F89" s="13">
        <f t="shared" si="1"/>
        <v>7.0400000000000009</v>
      </c>
    </row>
    <row r="90" spans="1:6">
      <c r="A90" s="8">
        <v>420519</v>
      </c>
      <c r="B90" s="17" t="s">
        <v>106</v>
      </c>
      <c r="C90" s="8" t="s">
        <v>33</v>
      </c>
      <c r="D90" s="13">
        <v>5.37</v>
      </c>
      <c r="E90" s="13">
        <v>0.32</v>
      </c>
      <c r="F90" s="13">
        <f t="shared" si="1"/>
        <v>5.05</v>
      </c>
    </row>
    <row r="91" spans="1:6">
      <c r="A91" s="8">
        <v>420520</v>
      </c>
      <c r="B91" s="17" t="s">
        <v>107</v>
      </c>
      <c r="C91" s="8" t="s">
        <v>5</v>
      </c>
      <c r="D91" s="13">
        <v>13.26</v>
      </c>
      <c r="E91" s="13">
        <v>0.89</v>
      </c>
      <c r="F91" s="13">
        <f t="shared" si="1"/>
        <v>12.37</v>
      </c>
    </row>
    <row r="92" spans="1:6">
      <c r="A92" s="8">
        <v>420530</v>
      </c>
      <c r="B92" s="17" t="s">
        <v>108</v>
      </c>
      <c r="C92" s="8" t="s">
        <v>7</v>
      </c>
      <c r="D92" s="13">
        <v>25.88</v>
      </c>
      <c r="E92" s="13">
        <v>2.66</v>
      </c>
      <c r="F92" s="13">
        <f t="shared" si="1"/>
        <v>23.22</v>
      </c>
    </row>
    <row r="93" spans="1:6">
      <c r="A93" s="8">
        <v>420535</v>
      </c>
      <c r="B93" s="17" t="s">
        <v>109</v>
      </c>
      <c r="C93" s="8" t="s">
        <v>21</v>
      </c>
      <c r="D93" s="13">
        <v>4.6900000000000004</v>
      </c>
      <c r="E93" s="13">
        <v>0.15</v>
      </c>
      <c r="F93" s="13">
        <f t="shared" si="1"/>
        <v>4.54</v>
      </c>
    </row>
    <row r="94" spans="1:6">
      <c r="A94" s="8">
        <v>420540</v>
      </c>
      <c r="B94" s="17" t="s">
        <v>110</v>
      </c>
      <c r="C94" s="8" t="s">
        <v>16</v>
      </c>
      <c r="D94" s="13">
        <v>1483.08</v>
      </c>
      <c r="E94" s="13">
        <v>606.69000000000005</v>
      </c>
      <c r="F94" s="13">
        <f t="shared" si="1"/>
        <v>876.38999999999987</v>
      </c>
    </row>
    <row r="95" spans="1:6">
      <c r="A95" s="8">
        <v>420543</v>
      </c>
      <c r="B95" s="17" t="s">
        <v>111</v>
      </c>
      <c r="C95" s="8" t="s">
        <v>13</v>
      </c>
      <c r="D95" s="13">
        <v>6.7700000000000005</v>
      </c>
      <c r="E95" s="13">
        <v>0.56000000000000005</v>
      </c>
      <c r="F95" s="13">
        <f t="shared" si="1"/>
        <v>6.2100000000000009</v>
      </c>
    </row>
    <row r="96" spans="1:6">
      <c r="A96" s="8">
        <v>420545</v>
      </c>
      <c r="B96" s="17" t="s">
        <v>112</v>
      </c>
      <c r="C96" s="8" t="s">
        <v>49</v>
      </c>
      <c r="D96" s="13">
        <v>61.9</v>
      </c>
      <c r="E96" s="13">
        <v>10.66</v>
      </c>
      <c r="F96" s="13">
        <f t="shared" si="1"/>
        <v>51.239999999999995</v>
      </c>
    </row>
    <row r="97" spans="1:6">
      <c r="A97" s="8">
        <v>420550</v>
      </c>
      <c r="B97" s="17" t="s">
        <v>113</v>
      </c>
      <c r="C97" s="8" t="s">
        <v>37</v>
      </c>
      <c r="D97" s="13">
        <v>86.53</v>
      </c>
      <c r="E97" s="13">
        <v>10</v>
      </c>
      <c r="F97" s="13">
        <f t="shared" si="1"/>
        <v>76.53</v>
      </c>
    </row>
    <row r="98" spans="1:6">
      <c r="A98" s="8">
        <v>420555</v>
      </c>
      <c r="B98" s="17" t="s">
        <v>114</v>
      </c>
      <c r="C98" s="8" t="s">
        <v>37</v>
      </c>
      <c r="D98" s="13">
        <v>5.39</v>
      </c>
      <c r="E98" s="13">
        <v>0.04</v>
      </c>
      <c r="F98" s="13">
        <f t="shared" si="1"/>
        <v>5.35</v>
      </c>
    </row>
    <row r="99" spans="1:6">
      <c r="A99" s="8">
        <v>420560</v>
      </c>
      <c r="B99" s="17" t="s">
        <v>115</v>
      </c>
      <c r="C99" s="8" t="s">
        <v>7</v>
      </c>
      <c r="D99" s="13">
        <v>8.06</v>
      </c>
      <c r="E99" s="13">
        <v>0.48</v>
      </c>
      <c r="F99" s="13">
        <f t="shared" si="1"/>
        <v>7.58</v>
      </c>
    </row>
    <row r="100" spans="1:6">
      <c r="A100" s="8">
        <v>420570</v>
      </c>
      <c r="B100" s="17" t="s">
        <v>116</v>
      </c>
      <c r="C100" s="8" t="s">
        <v>16</v>
      </c>
      <c r="D100" s="13">
        <v>65.13</v>
      </c>
      <c r="E100" s="13">
        <v>7.41</v>
      </c>
      <c r="F100" s="13">
        <f t="shared" si="1"/>
        <v>57.72</v>
      </c>
    </row>
    <row r="101" spans="1:6">
      <c r="A101" s="8">
        <v>420580</v>
      </c>
      <c r="B101" s="17" t="s">
        <v>117</v>
      </c>
      <c r="C101" s="8" t="s">
        <v>31</v>
      </c>
      <c r="D101" s="13">
        <v>39.950000000000003</v>
      </c>
      <c r="E101" s="13">
        <v>4.1399999999999997</v>
      </c>
      <c r="F101" s="13">
        <f t="shared" si="1"/>
        <v>35.81</v>
      </c>
    </row>
    <row r="102" spans="1:6">
      <c r="A102" s="8">
        <v>420590</v>
      </c>
      <c r="B102" s="17" t="s">
        <v>118</v>
      </c>
      <c r="C102" s="8" t="s">
        <v>28</v>
      </c>
      <c r="D102" s="13">
        <v>173.85</v>
      </c>
      <c r="E102" s="13">
        <v>44.64</v>
      </c>
      <c r="F102" s="13">
        <f t="shared" si="1"/>
        <v>129.20999999999998</v>
      </c>
    </row>
    <row r="103" spans="1:6">
      <c r="A103" s="8">
        <v>420600</v>
      </c>
      <c r="B103" s="17" t="s">
        <v>119</v>
      </c>
      <c r="C103" s="8" t="s">
        <v>16</v>
      </c>
      <c r="D103" s="13">
        <v>41.17</v>
      </c>
      <c r="E103" s="13">
        <v>3.66</v>
      </c>
      <c r="F103" s="13">
        <f t="shared" si="1"/>
        <v>37.510000000000005</v>
      </c>
    </row>
    <row r="104" spans="1:6">
      <c r="A104" s="8">
        <v>420610</v>
      </c>
      <c r="B104" s="17" t="s">
        <v>120</v>
      </c>
      <c r="C104" s="8" t="s">
        <v>35</v>
      </c>
      <c r="D104" s="13">
        <v>16.27</v>
      </c>
      <c r="E104" s="13">
        <v>1.62</v>
      </c>
      <c r="F104" s="13">
        <f t="shared" si="1"/>
        <v>14.649999999999999</v>
      </c>
    </row>
    <row r="105" spans="1:6">
      <c r="A105" s="8">
        <v>420620</v>
      </c>
      <c r="B105" s="17" t="s">
        <v>121</v>
      </c>
      <c r="C105" s="8" t="s">
        <v>35</v>
      </c>
      <c r="D105" s="13">
        <v>32.480000000000004</v>
      </c>
      <c r="E105" s="13">
        <v>5.16</v>
      </c>
      <c r="F105" s="13">
        <f t="shared" si="1"/>
        <v>27.320000000000004</v>
      </c>
    </row>
    <row r="106" spans="1:6">
      <c r="A106" s="8">
        <v>420630</v>
      </c>
      <c r="B106" s="17" t="s">
        <v>122</v>
      </c>
      <c r="C106" s="8" t="s">
        <v>28</v>
      </c>
      <c r="D106" s="13">
        <v>57.49</v>
      </c>
      <c r="E106" s="13">
        <v>5.99</v>
      </c>
      <c r="F106" s="13">
        <f t="shared" si="1"/>
        <v>51.5</v>
      </c>
    </row>
    <row r="107" spans="1:6">
      <c r="A107" s="8">
        <v>420640</v>
      </c>
      <c r="B107" s="17" t="s">
        <v>123</v>
      </c>
      <c r="C107" s="8" t="s">
        <v>21</v>
      </c>
      <c r="D107" s="13">
        <v>29.82</v>
      </c>
      <c r="E107" s="13">
        <v>0.86</v>
      </c>
      <c r="F107" s="13">
        <f t="shared" si="1"/>
        <v>28.96</v>
      </c>
    </row>
    <row r="108" spans="1:6">
      <c r="A108" s="8">
        <v>420650</v>
      </c>
      <c r="B108" s="17" t="s">
        <v>124</v>
      </c>
      <c r="C108" s="8" t="s">
        <v>31</v>
      </c>
      <c r="D108" s="13">
        <v>96.04</v>
      </c>
      <c r="E108" s="13">
        <v>15.35</v>
      </c>
      <c r="F108" s="13">
        <f t="shared" si="1"/>
        <v>80.690000000000012</v>
      </c>
    </row>
    <row r="109" spans="1:6">
      <c r="A109" s="8">
        <v>420660</v>
      </c>
      <c r="B109" s="17" t="s">
        <v>125</v>
      </c>
      <c r="C109" s="8" t="s">
        <v>21</v>
      </c>
      <c r="D109" s="13">
        <v>15</v>
      </c>
      <c r="E109" s="13">
        <v>0.63</v>
      </c>
      <c r="F109" s="13">
        <f t="shared" si="1"/>
        <v>14.37</v>
      </c>
    </row>
    <row r="110" spans="1:6">
      <c r="A110" s="8">
        <v>420665</v>
      </c>
      <c r="B110" s="17" t="s">
        <v>126</v>
      </c>
      <c r="C110" s="8" t="s">
        <v>13</v>
      </c>
      <c r="D110" s="13">
        <v>11.23</v>
      </c>
      <c r="E110" s="13">
        <v>1.68</v>
      </c>
      <c r="F110" s="13">
        <f t="shared" si="1"/>
        <v>9.5500000000000007</v>
      </c>
    </row>
    <row r="111" spans="1:6">
      <c r="A111" s="8">
        <v>420670</v>
      </c>
      <c r="B111" s="17" t="s">
        <v>127</v>
      </c>
      <c r="C111" s="8" t="s">
        <v>5</v>
      </c>
      <c r="D111" s="13">
        <v>60.77</v>
      </c>
      <c r="E111" s="13">
        <v>8.81</v>
      </c>
      <c r="F111" s="13">
        <f t="shared" si="1"/>
        <v>51.96</v>
      </c>
    </row>
    <row r="112" spans="1:6">
      <c r="A112" s="8">
        <v>420675</v>
      </c>
      <c r="B112" s="17" t="s">
        <v>128</v>
      </c>
      <c r="C112" s="8" t="s">
        <v>37</v>
      </c>
      <c r="D112" s="13">
        <v>5.64</v>
      </c>
      <c r="E112" s="13">
        <v>0.35000000000000003</v>
      </c>
      <c r="F112" s="13">
        <f t="shared" si="1"/>
        <v>5.29</v>
      </c>
    </row>
    <row r="113" spans="1:6">
      <c r="A113" s="8">
        <v>420680</v>
      </c>
      <c r="B113" s="17" t="s">
        <v>129</v>
      </c>
      <c r="C113" s="8" t="s">
        <v>5</v>
      </c>
      <c r="D113" s="13">
        <v>9.16</v>
      </c>
      <c r="E113" s="13">
        <v>0.62</v>
      </c>
      <c r="F113" s="13">
        <f t="shared" si="1"/>
        <v>8.5400000000000009</v>
      </c>
    </row>
    <row r="114" spans="1:6">
      <c r="A114" s="8">
        <v>420690</v>
      </c>
      <c r="B114" s="17" t="s">
        <v>130</v>
      </c>
      <c r="C114" s="8" t="s">
        <v>9</v>
      </c>
      <c r="D114" s="13">
        <v>47.96</v>
      </c>
      <c r="E114" s="13">
        <v>2.82</v>
      </c>
      <c r="F114" s="13">
        <f t="shared" si="1"/>
        <v>45.14</v>
      </c>
    </row>
    <row r="115" spans="1:6">
      <c r="A115" s="8">
        <v>420700</v>
      </c>
      <c r="B115" s="17" t="s">
        <v>131</v>
      </c>
      <c r="C115" s="8" t="s">
        <v>49</v>
      </c>
      <c r="D115" s="13">
        <v>142.15</v>
      </c>
      <c r="E115" s="13">
        <v>20.77</v>
      </c>
      <c r="F115" s="13">
        <f t="shared" si="1"/>
        <v>121.38000000000001</v>
      </c>
    </row>
    <row r="116" spans="1:6">
      <c r="A116" s="8">
        <v>420710</v>
      </c>
      <c r="B116" s="17" t="s">
        <v>132</v>
      </c>
      <c r="C116" s="8" t="s">
        <v>45</v>
      </c>
      <c r="D116" s="13">
        <v>32.57</v>
      </c>
      <c r="E116" s="13">
        <v>4.29</v>
      </c>
      <c r="F116" s="13">
        <f t="shared" si="1"/>
        <v>28.28</v>
      </c>
    </row>
    <row r="117" spans="1:6">
      <c r="A117" s="8">
        <v>420720</v>
      </c>
      <c r="B117" s="17" t="s">
        <v>133</v>
      </c>
      <c r="C117" s="8" t="s">
        <v>35</v>
      </c>
      <c r="D117" s="13">
        <v>30.51</v>
      </c>
      <c r="E117" s="13">
        <v>0.72</v>
      </c>
      <c r="F117" s="13">
        <f t="shared" si="1"/>
        <v>29.790000000000003</v>
      </c>
    </row>
    <row r="118" spans="1:6">
      <c r="A118" s="8">
        <v>420730</v>
      </c>
      <c r="B118" s="17" t="s">
        <v>134</v>
      </c>
      <c r="C118" s="8" t="s">
        <v>35</v>
      </c>
      <c r="D118" s="13">
        <v>128.22</v>
      </c>
      <c r="E118" s="13">
        <v>13.9</v>
      </c>
      <c r="F118" s="13">
        <f t="shared" si="1"/>
        <v>114.32</v>
      </c>
    </row>
    <row r="119" spans="1:6">
      <c r="A119" s="8">
        <v>420740</v>
      </c>
      <c r="B119" s="17" t="s">
        <v>135</v>
      </c>
      <c r="C119" s="8" t="s">
        <v>9</v>
      </c>
      <c r="D119" s="13">
        <v>14.950000000000001</v>
      </c>
      <c r="E119" s="13">
        <v>0.31</v>
      </c>
      <c r="F119" s="13">
        <f t="shared" si="1"/>
        <v>14.64</v>
      </c>
    </row>
    <row r="120" spans="1:6">
      <c r="A120" s="8">
        <v>420750</v>
      </c>
      <c r="B120" s="17" t="s">
        <v>136</v>
      </c>
      <c r="C120" s="8" t="s">
        <v>28</v>
      </c>
      <c r="D120" s="13">
        <v>167.19</v>
      </c>
      <c r="E120" s="13">
        <v>38.980000000000004</v>
      </c>
      <c r="F120" s="13">
        <f t="shared" si="1"/>
        <v>128.20999999999998</v>
      </c>
    </row>
    <row r="121" spans="1:6">
      <c r="A121" s="8">
        <v>420757</v>
      </c>
      <c r="B121" s="17" t="s">
        <v>137</v>
      </c>
      <c r="C121" s="8" t="s">
        <v>37</v>
      </c>
      <c r="D121" s="13">
        <v>8.7900000000000009</v>
      </c>
      <c r="E121" s="13">
        <v>0.92</v>
      </c>
      <c r="F121" s="13">
        <f t="shared" si="1"/>
        <v>7.870000000000001</v>
      </c>
    </row>
    <row r="122" spans="1:6">
      <c r="A122" s="8">
        <v>420760</v>
      </c>
      <c r="B122" s="17" t="s">
        <v>138</v>
      </c>
      <c r="C122" s="8" t="s">
        <v>19</v>
      </c>
      <c r="D122" s="13">
        <v>13.370000000000001</v>
      </c>
      <c r="E122" s="13">
        <v>1.36</v>
      </c>
      <c r="F122" s="13">
        <f t="shared" si="1"/>
        <v>12.010000000000002</v>
      </c>
    </row>
    <row r="123" spans="1:6">
      <c r="A123" s="8">
        <v>420765</v>
      </c>
      <c r="B123" s="17" t="s">
        <v>139</v>
      </c>
      <c r="C123" s="8" t="s">
        <v>21</v>
      </c>
      <c r="D123" s="13">
        <v>24.560000000000002</v>
      </c>
      <c r="E123" s="13">
        <v>0.83000000000000007</v>
      </c>
      <c r="F123" s="13">
        <f t="shared" si="1"/>
        <v>23.730000000000004</v>
      </c>
    </row>
    <row r="124" spans="1:6">
      <c r="A124" s="8">
        <v>420768</v>
      </c>
      <c r="B124" s="17" t="s">
        <v>140</v>
      </c>
      <c r="C124" s="8" t="s">
        <v>7</v>
      </c>
      <c r="D124" s="13">
        <v>15.030000000000001</v>
      </c>
      <c r="E124" s="13">
        <v>0.53</v>
      </c>
      <c r="F124" s="13">
        <f t="shared" si="1"/>
        <v>14.500000000000002</v>
      </c>
    </row>
    <row r="125" spans="1:6">
      <c r="A125" s="8">
        <v>420770</v>
      </c>
      <c r="B125" s="17" t="s">
        <v>141</v>
      </c>
      <c r="C125" s="8" t="s">
        <v>19</v>
      </c>
      <c r="D125" s="13">
        <v>20.84</v>
      </c>
      <c r="E125" s="13">
        <v>4.2700000000000005</v>
      </c>
      <c r="F125" s="13">
        <f t="shared" si="1"/>
        <v>16.57</v>
      </c>
    </row>
    <row r="126" spans="1:6">
      <c r="A126" s="8">
        <v>420775</v>
      </c>
      <c r="B126" s="17" t="s">
        <v>142</v>
      </c>
      <c r="C126" s="8" t="s">
        <v>21</v>
      </c>
      <c r="D126" s="13">
        <v>11.47</v>
      </c>
      <c r="E126" s="13">
        <v>0.28999999999999998</v>
      </c>
      <c r="F126" s="13">
        <f t="shared" si="1"/>
        <v>11.180000000000001</v>
      </c>
    </row>
    <row r="127" spans="1:6">
      <c r="A127" s="8">
        <v>420780</v>
      </c>
      <c r="B127" s="17" t="s">
        <v>143</v>
      </c>
      <c r="C127" s="8" t="s">
        <v>19</v>
      </c>
      <c r="D127" s="13">
        <v>25.19</v>
      </c>
      <c r="E127" s="13">
        <v>3.4</v>
      </c>
      <c r="F127" s="13">
        <f t="shared" si="1"/>
        <v>21.790000000000003</v>
      </c>
    </row>
    <row r="128" spans="1:6">
      <c r="A128" s="8">
        <v>420785</v>
      </c>
      <c r="B128" s="17" t="s">
        <v>144</v>
      </c>
      <c r="C128" s="8" t="s">
        <v>13</v>
      </c>
      <c r="D128" s="13">
        <v>5.49</v>
      </c>
      <c r="E128" s="13">
        <v>0.12</v>
      </c>
      <c r="F128" s="13">
        <f t="shared" si="1"/>
        <v>5.37</v>
      </c>
    </row>
    <row r="129" spans="1:6">
      <c r="A129" s="8">
        <v>420790</v>
      </c>
      <c r="B129" s="17" t="s">
        <v>145</v>
      </c>
      <c r="C129" s="8" t="s">
        <v>54</v>
      </c>
      <c r="D129" s="13">
        <v>25.57</v>
      </c>
      <c r="E129" s="13">
        <v>1.29</v>
      </c>
      <c r="F129" s="13">
        <f t="shared" si="1"/>
        <v>24.28</v>
      </c>
    </row>
    <row r="130" spans="1:6">
      <c r="A130" s="8">
        <v>420800</v>
      </c>
      <c r="B130" s="17" t="s">
        <v>146</v>
      </c>
      <c r="C130" s="8" t="s">
        <v>19</v>
      </c>
      <c r="D130" s="13">
        <v>17.78</v>
      </c>
      <c r="E130" s="13">
        <v>3.8200000000000003</v>
      </c>
      <c r="F130" s="13">
        <f t="shared" si="1"/>
        <v>13.96</v>
      </c>
    </row>
    <row r="131" spans="1:6">
      <c r="A131" s="8">
        <v>420810</v>
      </c>
      <c r="B131" s="17" t="s">
        <v>147</v>
      </c>
      <c r="C131" s="8" t="s">
        <v>54</v>
      </c>
      <c r="D131" s="13">
        <v>48.93</v>
      </c>
      <c r="E131" s="13">
        <v>2.13</v>
      </c>
      <c r="F131" s="13">
        <f t="shared" si="1"/>
        <v>46.8</v>
      </c>
    </row>
    <row r="132" spans="1:6">
      <c r="A132" s="8">
        <v>420820</v>
      </c>
      <c r="B132" s="17" t="s">
        <v>148</v>
      </c>
      <c r="C132" s="8" t="s">
        <v>45</v>
      </c>
      <c r="D132" s="13">
        <v>540.24</v>
      </c>
      <c r="E132" s="13">
        <v>143.52000000000001</v>
      </c>
      <c r="F132" s="13">
        <f t="shared" si="1"/>
        <v>396.72</v>
      </c>
    </row>
    <row r="133" spans="1:6">
      <c r="A133" s="8">
        <v>420830</v>
      </c>
      <c r="B133" s="17" t="s">
        <v>149</v>
      </c>
      <c r="C133" s="8" t="s">
        <v>45</v>
      </c>
      <c r="D133" s="13">
        <v>180.07</v>
      </c>
      <c r="E133" s="13">
        <v>33.869999999999997</v>
      </c>
      <c r="F133" s="13">
        <f t="shared" si="1"/>
        <v>146.19999999999999</v>
      </c>
    </row>
    <row r="134" spans="1:6">
      <c r="A134" s="8">
        <v>420840</v>
      </c>
      <c r="B134" s="17" t="s">
        <v>150</v>
      </c>
      <c r="C134" s="8" t="s">
        <v>21</v>
      </c>
      <c r="D134" s="13">
        <v>41.81</v>
      </c>
      <c r="E134" s="13">
        <v>7.13</v>
      </c>
      <c r="F134" s="13">
        <f t="shared" ref="F134:F197" si="2">D134-E134</f>
        <v>34.68</v>
      </c>
    </row>
    <row r="135" spans="1:6">
      <c r="A135" s="8">
        <v>420845</v>
      </c>
      <c r="B135" s="17" t="s">
        <v>151</v>
      </c>
      <c r="C135" s="8" t="s">
        <v>31</v>
      </c>
      <c r="D135" s="13">
        <v>63.86</v>
      </c>
      <c r="E135" s="13">
        <v>9.39</v>
      </c>
      <c r="F135" s="13">
        <f t="shared" si="2"/>
        <v>54.47</v>
      </c>
    </row>
    <row r="136" spans="1:6">
      <c r="A136" s="8">
        <v>420850</v>
      </c>
      <c r="B136" s="17" t="s">
        <v>152</v>
      </c>
      <c r="C136" s="8" t="s">
        <v>9</v>
      </c>
      <c r="D136" s="13">
        <v>61.550000000000004</v>
      </c>
      <c r="E136" s="13">
        <v>3.91</v>
      </c>
      <c r="F136" s="13">
        <f t="shared" si="2"/>
        <v>57.64</v>
      </c>
    </row>
    <row r="137" spans="1:6">
      <c r="A137" s="8">
        <v>420860</v>
      </c>
      <c r="B137" s="17" t="s">
        <v>153</v>
      </c>
      <c r="C137" s="8" t="s">
        <v>5</v>
      </c>
      <c r="D137" s="13">
        <v>11.33</v>
      </c>
      <c r="E137" s="13">
        <v>1.31</v>
      </c>
      <c r="F137" s="13">
        <f t="shared" si="2"/>
        <v>10.02</v>
      </c>
    </row>
    <row r="138" spans="1:6">
      <c r="A138" s="8">
        <v>420870</v>
      </c>
      <c r="B138" s="17" t="s">
        <v>154</v>
      </c>
      <c r="C138" s="8" t="s">
        <v>33</v>
      </c>
      <c r="D138" s="13">
        <v>28.560000000000002</v>
      </c>
      <c r="E138" s="13">
        <v>1.18</v>
      </c>
      <c r="F138" s="13">
        <f t="shared" si="2"/>
        <v>27.380000000000003</v>
      </c>
    </row>
    <row r="139" spans="1:6">
      <c r="A139" s="8">
        <v>420880</v>
      </c>
      <c r="B139" s="17" t="s">
        <v>155</v>
      </c>
      <c r="C139" s="8" t="s">
        <v>35</v>
      </c>
      <c r="D139" s="13">
        <v>55.76</v>
      </c>
      <c r="E139" s="13">
        <v>7.3500000000000005</v>
      </c>
      <c r="F139" s="13">
        <f t="shared" si="2"/>
        <v>48.41</v>
      </c>
    </row>
    <row r="140" spans="1:6">
      <c r="A140" s="8">
        <v>420890</v>
      </c>
      <c r="B140" s="17" t="s">
        <v>156</v>
      </c>
      <c r="C140" s="8" t="s">
        <v>31</v>
      </c>
      <c r="D140" s="13">
        <v>431.17</v>
      </c>
      <c r="E140" s="13">
        <v>109.84</v>
      </c>
      <c r="F140" s="13">
        <f t="shared" si="2"/>
        <v>321.33000000000004</v>
      </c>
    </row>
    <row r="141" spans="1:6">
      <c r="A141" s="8">
        <v>420895</v>
      </c>
      <c r="B141" s="17" t="s">
        <v>157</v>
      </c>
      <c r="C141" s="8" t="s">
        <v>13</v>
      </c>
      <c r="D141" s="13">
        <v>4.58</v>
      </c>
      <c r="E141" s="13">
        <v>0.26</v>
      </c>
      <c r="F141" s="13">
        <f t="shared" si="2"/>
        <v>4.32</v>
      </c>
    </row>
    <row r="142" spans="1:6">
      <c r="A142" s="8">
        <v>420900</v>
      </c>
      <c r="B142" s="17" t="s">
        <v>158</v>
      </c>
      <c r="C142" s="8" t="s">
        <v>5</v>
      </c>
      <c r="D142" s="13">
        <v>84.02</v>
      </c>
      <c r="E142" s="13">
        <v>19.14</v>
      </c>
      <c r="F142" s="13">
        <f t="shared" si="2"/>
        <v>64.88</v>
      </c>
    </row>
    <row r="143" spans="1:6">
      <c r="A143" s="8">
        <v>420910</v>
      </c>
      <c r="B143" s="17" t="s">
        <v>159</v>
      </c>
      <c r="C143" s="8" t="s">
        <v>31</v>
      </c>
      <c r="D143" s="13">
        <v>1524.34</v>
      </c>
      <c r="E143" s="13">
        <v>552.91999999999996</v>
      </c>
      <c r="F143" s="13">
        <f t="shared" si="2"/>
        <v>971.42</v>
      </c>
    </row>
    <row r="144" spans="1:6">
      <c r="A144" s="8">
        <v>420915</v>
      </c>
      <c r="B144" s="17" t="s">
        <v>160</v>
      </c>
      <c r="C144" s="8" t="s">
        <v>9</v>
      </c>
      <c r="D144" s="13">
        <v>11.03</v>
      </c>
      <c r="E144" s="13">
        <v>0.26</v>
      </c>
      <c r="F144" s="13">
        <f t="shared" si="2"/>
        <v>10.77</v>
      </c>
    </row>
    <row r="145" spans="1:6">
      <c r="A145" s="8">
        <v>420917</v>
      </c>
      <c r="B145" s="17" t="s">
        <v>161</v>
      </c>
      <c r="C145" s="8" t="s">
        <v>7</v>
      </c>
      <c r="D145" s="13">
        <v>5.87</v>
      </c>
      <c r="E145" s="13">
        <v>0.2</v>
      </c>
      <c r="F145" s="13">
        <f t="shared" si="2"/>
        <v>5.67</v>
      </c>
    </row>
    <row r="146" spans="1:6">
      <c r="A146" s="8">
        <v>420920</v>
      </c>
      <c r="B146" s="17" t="s">
        <v>162</v>
      </c>
      <c r="C146" s="8" t="s">
        <v>5</v>
      </c>
      <c r="D146" s="13">
        <v>7.0200000000000005</v>
      </c>
      <c r="E146" s="13">
        <v>0.66</v>
      </c>
      <c r="F146" s="13">
        <f t="shared" si="2"/>
        <v>6.36</v>
      </c>
    </row>
    <row r="147" spans="1:6">
      <c r="A147" s="8">
        <v>420930</v>
      </c>
      <c r="B147" s="17" t="s">
        <v>163</v>
      </c>
      <c r="C147" s="8" t="s">
        <v>24</v>
      </c>
      <c r="D147" s="13">
        <v>424.66</v>
      </c>
      <c r="E147" s="13">
        <v>63.93</v>
      </c>
      <c r="F147" s="13">
        <f t="shared" si="2"/>
        <v>360.73</v>
      </c>
    </row>
    <row r="148" spans="1:6">
      <c r="A148" s="8">
        <v>420940</v>
      </c>
      <c r="B148" s="17" t="s">
        <v>164</v>
      </c>
      <c r="C148" s="8" t="s">
        <v>35</v>
      </c>
      <c r="D148" s="13">
        <v>133.24</v>
      </c>
      <c r="E148" s="13">
        <v>26.91</v>
      </c>
      <c r="F148" s="13">
        <f t="shared" si="2"/>
        <v>106.33000000000001</v>
      </c>
    </row>
    <row r="149" spans="1:6">
      <c r="A149" s="8">
        <v>420945</v>
      </c>
      <c r="B149" s="17" t="s">
        <v>165</v>
      </c>
      <c r="C149" s="8" t="s">
        <v>7</v>
      </c>
      <c r="D149" s="13">
        <v>4.32</v>
      </c>
      <c r="E149" s="13">
        <v>0.11</v>
      </c>
      <c r="F149" s="13">
        <f t="shared" si="2"/>
        <v>4.21</v>
      </c>
    </row>
    <row r="150" spans="1:6">
      <c r="A150" s="8">
        <v>420950</v>
      </c>
      <c r="B150" s="17" t="s">
        <v>166</v>
      </c>
      <c r="C150" s="8" t="s">
        <v>9</v>
      </c>
      <c r="D150" s="13">
        <v>18.260000000000002</v>
      </c>
      <c r="E150" s="13">
        <v>1.26</v>
      </c>
      <c r="F150" s="13">
        <f t="shared" si="2"/>
        <v>17</v>
      </c>
    </row>
    <row r="151" spans="1:6">
      <c r="A151" s="8">
        <v>420960</v>
      </c>
      <c r="B151" s="17" t="s">
        <v>167</v>
      </c>
      <c r="C151" s="8" t="s">
        <v>49</v>
      </c>
      <c r="D151" s="13">
        <v>38.380000000000003</v>
      </c>
      <c r="E151" s="13">
        <v>3.88</v>
      </c>
      <c r="F151" s="13">
        <f t="shared" si="2"/>
        <v>34.5</v>
      </c>
    </row>
    <row r="152" spans="1:6">
      <c r="A152" s="8">
        <v>420970</v>
      </c>
      <c r="B152" s="17" t="s">
        <v>168</v>
      </c>
      <c r="C152" s="8" t="s">
        <v>37</v>
      </c>
      <c r="D152" s="13">
        <v>26.22</v>
      </c>
      <c r="E152" s="13">
        <v>0.83000000000000007</v>
      </c>
      <c r="F152" s="13">
        <f t="shared" si="2"/>
        <v>25.39</v>
      </c>
    </row>
    <row r="153" spans="1:6">
      <c r="A153" s="8">
        <v>420980</v>
      </c>
      <c r="B153" s="17" t="s">
        <v>169</v>
      </c>
      <c r="C153" s="8" t="s">
        <v>16</v>
      </c>
      <c r="D153" s="13">
        <v>7.6400000000000006</v>
      </c>
      <c r="E153" s="13">
        <v>0.16</v>
      </c>
      <c r="F153" s="13">
        <f t="shared" si="2"/>
        <v>7.48</v>
      </c>
    </row>
    <row r="154" spans="1:6">
      <c r="A154" s="8">
        <v>420985</v>
      </c>
      <c r="B154" s="17" t="s">
        <v>170</v>
      </c>
      <c r="C154" s="8" t="s">
        <v>19</v>
      </c>
      <c r="D154" s="13">
        <v>13.58</v>
      </c>
      <c r="E154" s="13">
        <v>1.78</v>
      </c>
      <c r="F154" s="13">
        <f t="shared" si="2"/>
        <v>11.8</v>
      </c>
    </row>
    <row r="155" spans="1:6">
      <c r="A155" s="8">
        <v>420990</v>
      </c>
      <c r="B155" s="17" t="s">
        <v>171</v>
      </c>
      <c r="C155" s="8" t="s">
        <v>9</v>
      </c>
      <c r="D155" s="13">
        <v>29.13</v>
      </c>
      <c r="E155" s="13">
        <v>1.05</v>
      </c>
      <c r="F155" s="13">
        <f t="shared" si="2"/>
        <v>28.08</v>
      </c>
    </row>
    <row r="156" spans="1:6">
      <c r="A156" s="8">
        <v>421000</v>
      </c>
      <c r="B156" s="17" t="s">
        <v>172</v>
      </c>
      <c r="C156" s="8" t="s">
        <v>45</v>
      </c>
      <c r="D156" s="13">
        <v>27.78</v>
      </c>
      <c r="E156" s="13">
        <v>6.11</v>
      </c>
      <c r="F156" s="13">
        <f t="shared" si="2"/>
        <v>21.67</v>
      </c>
    </row>
    <row r="157" spans="1:6">
      <c r="A157" s="8">
        <v>421003</v>
      </c>
      <c r="B157" s="17" t="s">
        <v>173</v>
      </c>
      <c r="C157" s="8" t="s">
        <v>5</v>
      </c>
      <c r="D157" s="13">
        <v>18.309999999999999</v>
      </c>
      <c r="E157" s="13">
        <v>2.73</v>
      </c>
      <c r="F157" s="13">
        <f t="shared" si="2"/>
        <v>15.579999999999998</v>
      </c>
    </row>
    <row r="158" spans="1:6">
      <c r="A158" s="8">
        <v>421005</v>
      </c>
      <c r="B158" s="17" t="s">
        <v>174</v>
      </c>
      <c r="C158" s="8" t="s">
        <v>37</v>
      </c>
      <c r="D158" s="13">
        <v>4.2</v>
      </c>
      <c r="E158" s="13">
        <v>0.17</v>
      </c>
      <c r="F158" s="13">
        <f t="shared" si="2"/>
        <v>4.03</v>
      </c>
    </row>
    <row r="159" spans="1:6">
      <c r="A159" s="8">
        <v>421010</v>
      </c>
      <c r="B159" s="17" t="s">
        <v>175</v>
      </c>
      <c r="C159" s="8" t="s">
        <v>54</v>
      </c>
      <c r="D159" s="13">
        <v>149.62</v>
      </c>
      <c r="E159" s="13">
        <v>14.31</v>
      </c>
      <c r="F159" s="13">
        <f t="shared" si="2"/>
        <v>135.31</v>
      </c>
    </row>
    <row r="160" spans="1:6">
      <c r="A160" s="8">
        <v>421020</v>
      </c>
      <c r="B160" s="17" t="s">
        <v>176</v>
      </c>
      <c r="C160" s="8" t="s">
        <v>16</v>
      </c>
      <c r="D160" s="13">
        <v>8.6300000000000008</v>
      </c>
      <c r="E160" s="13">
        <v>0.17</v>
      </c>
      <c r="F160" s="13">
        <f t="shared" si="2"/>
        <v>8.4600000000000009</v>
      </c>
    </row>
    <row r="161" spans="1:6">
      <c r="A161" s="8">
        <v>421030</v>
      </c>
      <c r="B161" s="17" t="s">
        <v>177</v>
      </c>
      <c r="C161" s="8" t="s">
        <v>54</v>
      </c>
      <c r="D161" s="13">
        <v>18.88</v>
      </c>
      <c r="E161" s="13">
        <v>0.41000000000000003</v>
      </c>
      <c r="F161" s="13">
        <f t="shared" si="2"/>
        <v>18.47</v>
      </c>
    </row>
    <row r="162" spans="1:6">
      <c r="A162" s="8">
        <v>421040</v>
      </c>
      <c r="B162" s="17" t="s">
        <v>178</v>
      </c>
      <c r="C162" s="8" t="s">
        <v>33</v>
      </c>
      <c r="D162" s="13">
        <v>18.02</v>
      </c>
      <c r="E162" s="13">
        <v>2.09</v>
      </c>
      <c r="F162" s="13">
        <f t="shared" si="2"/>
        <v>15.93</v>
      </c>
    </row>
    <row r="163" spans="1:6">
      <c r="A163" s="8">
        <v>421050</v>
      </c>
      <c r="B163" s="17" t="s">
        <v>179</v>
      </c>
      <c r="C163" s="8" t="s">
        <v>21</v>
      </c>
      <c r="D163" s="13">
        <v>69.3</v>
      </c>
      <c r="E163" s="13">
        <v>6.8900000000000006</v>
      </c>
      <c r="F163" s="13">
        <f t="shared" si="2"/>
        <v>62.41</v>
      </c>
    </row>
    <row r="164" spans="1:6">
      <c r="A164" s="8">
        <v>421055</v>
      </c>
      <c r="B164" s="17" t="s">
        <v>180</v>
      </c>
      <c r="C164" s="8" t="s">
        <v>7</v>
      </c>
      <c r="D164" s="13">
        <v>5.39</v>
      </c>
      <c r="E164" s="13">
        <v>0.13</v>
      </c>
      <c r="F164" s="13">
        <f t="shared" si="2"/>
        <v>5.26</v>
      </c>
    </row>
    <row r="165" spans="1:6">
      <c r="A165" s="8">
        <v>421060</v>
      </c>
      <c r="B165" s="17" t="s">
        <v>181</v>
      </c>
      <c r="C165" s="8" t="s">
        <v>31</v>
      </c>
      <c r="D165" s="13">
        <v>44.94</v>
      </c>
      <c r="E165" s="13">
        <v>8.67</v>
      </c>
      <c r="F165" s="13">
        <f t="shared" si="2"/>
        <v>36.269999999999996</v>
      </c>
    </row>
    <row r="166" spans="1:6">
      <c r="A166" s="8">
        <v>421070</v>
      </c>
      <c r="B166" s="17" t="s">
        <v>182</v>
      </c>
      <c r="C166" s="8" t="s">
        <v>37</v>
      </c>
      <c r="D166" s="13">
        <v>5.51</v>
      </c>
      <c r="E166" s="13">
        <v>0.12</v>
      </c>
      <c r="F166" s="13">
        <f t="shared" si="2"/>
        <v>5.39</v>
      </c>
    </row>
    <row r="167" spans="1:6">
      <c r="A167" s="8">
        <v>421080</v>
      </c>
      <c r="B167" s="17" t="s">
        <v>183</v>
      </c>
      <c r="C167" s="8" t="s">
        <v>33</v>
      </c>
      <c r="D167" s="13">
        <v>19.809999999999999</v>
      </c>
      <c r="E167" s="13">
        <v>1.22</v>
      </c>
      <c r="F167" s="13">
        <f t="shared" si="2"/>
        <v>18.59</v>
      </c>
    </row>
    <row r="168" spans="1:6">
      <c r="A168" s="8">
        <v>421085</v>
      </c>
      <c r="B168" s="17" t="s">
        <v>184</v>
      </c>
      <c r="C168" s="8" t="s">
        <v>9</v>
      </c>
      <c r="D168" s="13">
        <v>6.3100000000000005</v>
      </c>
      <c r="E168" s="13">
        <v>0.14000000000000001</v>
      </c>
      <c r="F168" s="13">
        <f t="shared" si="2"/>
        <v>6.1700000000000008</v>
      </c>
    </row>
    <row r="169" spans="1:6">
      <c r="A169" s="8">
        <v>421090</v>
      </c>
      <c r="B169" s="17" t="s">
        <v>185</v>
      </c>
      <c r="C169" s="8" t="s">
        <v>21</v>
      </c>
      <c r="D169" s="13">
        <v>11.44</v>
      </c>
      <c r="E169" s="13">
        <v>0.3</v>
      </c>
      <c r="F169" s="13">
        <f t="shared" si="2"/>
        <v>11.139999999999999</v>
      </c>
    </row>
    <row r="170" spans="1:6">
      <c r="A170" s="8">
        <v>421100</v>
      </c>
      <c r="B170" s="17" t="s">
        <v>186</v>
      </c>
      <c r="C170" s="8" t="s">
        <v>21</v>
      </c>
      <c r="D170" s="13">
        <v>27.23</v>
      </c>
      <c r="E170" s="13">
        <v>1.04</v>
      </c>
      <c r="F170" s="13">
        <f t="shared" si="2"/>
        <v>26.19</v>
      </c>
    </row>
    <row r="171" spans="1:6">
      <c r="A171" s="8">
        <v>421105</v>
      </c>
      <c r="B171" s="17" t="s">
        <v>187</v>
      </c>
      <c r="C171" s="8" t="s">
        <v>5</v>
      </c>
      <c r="D171" s="13">
        <v>22.45</v>
      </c>
      <c r="E171" s="13">
        <v>0.86</v>
      </c>
      <c r="F171" s="13">
        <f t="shared" si="2"/>
        <v>21.59</v>
      </c>
    </row>
    <row r="172" spans="1:6">
      <c r="A172" s="8">
        <v>421110</v>
      </c>
      <c r="B172" s="17" t="s">
        <v>188</v>
      </c>
      <c r="C172" s="8" t="s">
        <v>54</v>
      </c>
      <c r="D172" s="13">
        <v>19.330000000000002</v>
      </c>
      <c r="E172" s="13">
        <v>0.46</v>
      </c>
      <c r="F172" s="13">
        <f t="shared" si="2"/>
        <v>18.87</v>
      </c>
    </row>
    <row r="173" spans="1:6">
      <c r="A173" s="8">
        <v>421120</v>
      </c>
      <c r="B173" s="17" t="s">
        <v>189</v>
      </c>
      <c r="C173" s="8" t="s">
        <v>49</v>
      </c>
      <c r="D173" s="13">
        <v>44.47</v>
      </c>
      <c r="E173" s="13">
        <v>6.94</v>
      </c>
      <c r="F173" s="13">
        <f t="shared" si="2"/>
        <v>37.53</v>
      </c>
    </row>
    <row r="174" spans="1:6">
      <c r="A174" s="8">
        <v>421125</v>
      </c>
      <c r="B174" s="17" t="s">
        <v>190</v>
      </c>
      <c r="C174" s="8" t="s">
        <v>33</v>
      </c>
      <c r="D174" s="13">
        <v>7.19</v>
      </c>
      <c r="E174" s="13">
        <v>0.15</v>
      </c>
      <c r="F174" s="13">
        <f t="shared" si="2"/>
        <v>7.04</v>
      </c>
    </row>
    <row r="175" spans="1:6">
      <c r="A175" s="8">
        <v>421130</v>
      </c>
      <c r="B175" s="17" t="s">
        <v>191</v>
      </c>
      <c r="C175" s="8" t="s">
        <v>45</v>
      </c>
      <c r="D175" s="13">
        <v>192.01</v>
      </c>
      <c r="E175" s="13">
        <v>35.35</v>
      </c>
      <c r="F175" s="13">
        <f t="shared" si="2"/>
        <v>156.66</v>
      </c>
    </row>
    <row r="176" spans="1:6">
      <c r="A176" s="8">
        <v>421140</v>
      </c>
      <c r="B176" s="17" t="s">
        <v>192</v>
      </c>
      <c r="C176" s="8" t="s">
        <v>13</v>
      </c>
      <c r="D176" s="13">
        <v>13.23</v>
      </c>
      <c r="E176" s="13">
        <v>0.49</v>
      </c>
      <c r="F176" s="13">
        <f t="shared" si="2"/>
        <v>12.74</v>
      </c>
    </row>
    <row r="177" spans="1:6">
      <c r="A177" s="8">
        <v>421145</v>
      </c>
      <c r="B177" s="17" t="s">
        <v>193</v>
      </c>
      <c r="C177" s="8" t="s">
        <v>13</v>
      </c>
      <c r="D177" s="13">
        <v>11.620000000000001</v>
      </c>
      <c r="E177" s="13">
        <v>0.26</v>
      </c>
      <c r="F177" s="13">
        <f t="shared" si="2"/>
        <v>11.360000000000001</v>
      </c>
    </row>
    <row r="178" spans="1:6">
      <c r="A178" s="8">
        <v>421150</v>
      </c>
      <c r="B178" s="17" t="s">
        <v>194</v>
      </c>
      <c r="C178" s="8" t="s">
        <v>16</v>
      </c>
      <c r="D178" s="13">
        <v>38.74</v>
      </c>
      <c r="E178" s="13">
        <v>2.83</v>
      </c>
      <c r="F178" s="13">
        <f t="shared" si="2"/>
        <v>35.910000000000004</v>
      </c>
    </row>
    <row r="179" spans="1:6">
      <c r="A179" s="8">
        <v>421160</v>
      </c>
      <c r="B179" s="17" t="s">
        <v>195</v>
      </c>
      <c r="C179" s="8" t="s">
        <v>49</v>
      </c>
      <c r="D179" s="13">
        <v>38.630000000000003</v>
      </c>
      <c r="E179" s="13">
        <v>4.95</v>
      </c>
      <c r="F179" s="13">
        <f t="shared" si="2"/>
        <v>33.68</v>
      </c>
    </row>
    <row r="180" spans="1:6">
      <c r="A180" s="8">
        <v>421165</v>
      </c>
      <c r="B180" s="17" t="s">
        <v>196</v>
      </c>
      <c r="C180" s="8" t="s">
        <v>7</v>
      </c>
      <c r="D180" s="13">
        <v>6.61</v>
      </c>
      <c r="E180" s="13">
        <v>0.59</v>
      </c>
      <c r="F180" s="13">
        <f t="shared" si="2"/>
        <v>6.0200000000000005</v>
      </c>
    </row>
    <row r="181" spans="1:6">
      <c r="A181" s="8">
        <v>421170</v>
      </c>
      <c r="B181" s="17" t="s">
        <v>197</v>
      </c>
      <c r="C181" s="8" t="s">
        <v>49</v>
      </c>
      <c r="D181" s="13">
        <v>60.74</v>
      </c>
      <c r="E181" s="13">
        <v>7.8</v>
      </c>
      <c r="F181" s="13">
        <f t="shared" si="2"/>
        <v>52.940000000000005</v>
      </c>
    </row>
    <row r="182" spans="1:6">
      <c r="A182" s="8">
        <v>421175</v>
      </c>
      <c r="B182" s="17" t="s">
        <v>198</v>
      </c>
      <c r="C182" s="8" t="s">
        <v>24</v>
      </c>
      <c r="D182" s="13">
        <v>44.43</v>
      </c>
      <c r="E182" s="13">
        <v>6.42</v>
      </c>
      <c r="F182" s="13">
        <f t="shared" si="2"/>
        <v>38.01</v>
      </c>
    </row>
    <row r="183" spans="1:6">
      <c r="A183" s="8">
        <v>421180</v>
      </c>
      <c r="B183" s="17" t="s">
        <v>199</v>
      </c>
      <c r="C183" s="8" t="s">
        <v>5</v>
      </c>
      <c r="D183" s="13">
        <v>20.440000000000001</v>
      </c>
      <c r="E183" s="13">
        <v>4.1500000000000004</v>
      </c>
      <c r="F183" s="13">
        <f t="shared" si="2"/>
        <v>16.29</v>
      </c>
    </row>
    <row r="184" spans="1:6">
      <c r="A184" s="8">
        <v>421185</v>
      </c>
      <c r="B184" s="17" t="s">
        <v>200</v>
      </c>
      <c r="C184" s="8" t="s">
        <v>7</v>
      </c>
      <c r="D184" s="13">
        <v>5.72</v>
      </c>
      <c r="E184" s="13">
        <v>0.23</v>
      </c>
      <c r="F184" s="13">
        <f t="shared" si="2"/>
        <v>5.4899999999999993</v>
      </c>
    </row>
    <row r="185" spans="1:6">
      <c r="A185" s="8">
        <v>421187</v>
      </c>
      <c r="B185" s="17" t="s">
        <v>201</v>
      </c>
      <c r="C185" s="8" t="s">
        <v>13</v>
      </c>
      <c r="D185" s="13">
        <v>4.09</v>
      </c>
      <c r="E185" s="13">
        <v>0.06</v>
      </c>
      <c r="F185" s="13">
        <f t="shared" si="2"/>
        <v>4.03</v>
      </c>
    </row>
    <row r="186" spans="1:6">
      <c r="A186" s="8">
        <v>421189</v>
      </c>
      <c r="B186" s="17" t="s">
        <v>202</v>
      </c>
      <c r="C186" s="8" t="s">
        <v>24</v>
      </c>
      <c r="D186" s="13">
        <v>5.93</v>
      </c>
      <c r="E186" s="13">
        <v>0.11</v>
      </c>
      <c r="F186" s="13">
        <f t="shared" si="2"/>
        <v>5.8199999999999994</v>
      </c>
    </row>
    <row r="187" spans="1:6">
      <c r="A187" s="8">
        <v>421190</v>
      </c>
      <c r="B187" s="17" t="s">
        <v>203</v>
      </c>
      <c r="C187" s="8" t="s">
        <v>16</v>
      </c>
      <c r="D187" s="13">
        <v>424.18</v>
      </c>
      <c r="E187" s="13">
        <v>69.44</v>
      </c>
      <c r="F187" s="13">
        <f t="shared" si="2"/>
        <v>354.74</v>
      </c>
    </row>
    <row r="188" spans="1:6">
      <c r="A188" s="8">
        <v>421200</v>
      </c>
      <c r="B188" s="17" t="s">
        <v>204</v>
      </c>
      <c r="C188" s="8" t="s">
        <v>21</v>
      </c>
      <c r="D188" s="13">
        <v>17.490000000000002</v>
      </c>
      <c r="E188" s="13">
        <v>0.65</v>
      </c>
      <c r="F188" s="13">
        <f t="shared" si="2"/>
        <v>16.840000000000003</v>
      </c>
    </row>
    <row r="189" spans="1:6">
      <c r="A189" s="8">
        <v>421205</v>
      </c>
      <c r="B189" s="17" t="s">
        <v>205</v>
      </c>
      <c r="C189" s="8" t="s">
        <v>24</v>
      </c>
      <c r="D189" s="13">
        <v>6.55</v>
      </c>
      <c r="E189" s="13">
        <v>0.36</v>
      </c>
      <c r="F189" s="13">
        <f t="shared" si="2"/>
        <v>6.1899999999999995</v>
      </c>
    </row>
    <row r="190" spans="1:6">
      <c r="A190" s="8">
        <v>421210</v>
      </c>
      <c r="B190" s="17" t="s">
        <v>206</v>
      </c>
      <c r="C190" s="8" t="s">
        <v>13</v>
      </c>
      <c r="D190" s="13">
        <v>46.32</v>
      </c>
      <c r="E190" s="13">
        <v>3.5100000000000002</v>
      </c>
      <c r="F190" s="13">
        <f t="shared" si="2"/>
        <v>42.81</v>
      </c>
    </row>
    <row r="191" spans="1:6">
      <c r="A191" s="8">
        <v>421220</v>
      </c>
      <c r="B191" s="17" t="s">
        <v>207</v>
      </c>
      <c r="C191" s="8" t="s">
        <v>54</v>
      </c>
      <c r="D191" s="13">
        <v>45.26</v>
      </c>
      <c r="E191" s="13">
        <v>1.87</v>
      </c>
      <c r="F191" s="13">
        <f t="shared" si="2"/>
        <v>43.39</v>
      </c>
    </row>
    <row r="192" spans="1:6">
      <c r="A192" s="8">
        <v>421223</v>
      </c>
      <c r="B192" s="17" t="s">
        <v>208</v>
      </c>
      <c r="C192" s="8" t="s">
        <v>21</v>
      </c>
      <c r="D192" s="13">
        <v>9.93</v>
      </c>
      <c r="E192" s="13">
        <v>0.15</v>
      </c>
      <c r="F192" s="13">
        <f t="shared" si="2"/>
        <v>9.7799999999999994</v>
      </c>
    </row>
    <row r="193" spans="1:6">
      <c r="A193" s="8">
        <v>421225</v>
      </c>
      <c r="B193" s="17" t="s">
        <v>209</v>
      </c>
      <c r="C193" s="8" t="s">
        <v>33</v>
      </c>
      <c r="D193" s="13">
        <v>22.830000000000002</v>
      </c>
      <c r="E193" s="13">
        <v>1.21</v>
      </c>
      <c r="F193" s="13">
        <f t="shared" si="2"/>
        <v>21.62</v>
      </c>
    </row>
    <row r="194" spans="1:6">
      <c r="A194" s="8">
        <v>421227</v>
      </c>
      <c r="B194" s="17" t="s">
        <v>210</v>
      </c>
      <c r="C194" s="8" t="s">
        <v>7</v>
      </c>
      <c r="D194" s="13">
        <v>10.25</v>
      </c>
      <c r="E194" s="13">
        <v>0.33</v>
      </c>
      <c r="F194" s="13">
        <f t="shared" si="2"/>
        <v>9.92</v>
      </c>
    </row>
    <row r="195" spans="1:6">
      <c r="A195" s="8">
        <v>421230</v>
      </c>
      <c r="B195" s="17" t="s">
        <v>211</v>
      </c>
      <c r="C195" s="8" t="s">
        <v>16</v>
      </c>
      <c r="D195" s="13">
        <v>19.7</v>
      </c>
      <c r="E195" s="13">
        <v>1.03</v>
      </c>
      <c r="F195" s="13">
        <f t="shared" si="2"/>
        <v>18.669999999999998</v>
      </c>
    </row>
    <row r="196" spans="1:6">
      <c r="A196" s="8">
        <v>421240</v>
      </c>
      <c r="B196" s="17" t="s">
        <v>212</v>
      </c>
      <c r="C196" s="8" t="s">
        <v>35</v>
      </c>
      <c r="D196" s="13">
        <v>11.72</v>
      </c>
      <c r="E196" s="13">
        <v>1.56</v>
      </c>
      <c r="F196" s="13">
        <f t="shared" si="2"/>
        <v>10.16</v>
      </c>
    </row>
    <row r="197" spans="1:6">
      <c r="A197" s="8">
        <v>421250</v>
      </c>
      <c r="B197" s="17" t="s">
        <v>213</v>
      </c>
      <c r="C197" s="8" t="s">
        <v>45</v>
      </c>
      <c r="D197" s="13">
        <v>87.74</v>
      </c>
      <c r="E197" s="13">
        <v>11.5</v>
      </c>
      <c r="F197" s="13">
        <f t="shared" si="2"/>
        <v>76.239999999999995</v>
      </c>
    </row>
    <row r="198" spans="1:6">
      <c r="A198" s="8">
        <v>421260</v>
      </c>
      <c r="B198" s="17" t="s">
        <v>214</v>
      </c>
      <c r="C198" s="8" t="s">
        <v>19</v>
      </c>
      <c r="D198" s="13">
        <v>8.9500000000000011</v>
      </c>
      <c r="E198" s="13">
        <v>1.0900000000000001</v>
      </c>
      <c r="F198" s="13">
        <f t="shared" ref="F198:F261" si="3">D198-E198</f>
        <v>7.8600000000000012</v>
      </c>
    </row>
    <row r="199" spans="1:6">
      <c r="A199" s="8">
        <v>421265</v>
      </c>
      <c r="B199" s="17" t="s">
        <v>316</v>
      </c>
      <c r="C199" s="8" t="s">
        <v>35</v>
      </c>
      <c r="D199" s="13">
        <v>27.23</v>
      </c>
      <c r="E199" s="13">
        <v>0</v>
      </c>
      <c r="F199" s="13">
        <f t="shared" si="3"/>
        <v>27.23</v>
      </c>
    </row>
    <row r="200" spans="1:6">
      <c r="A200" s="8">
        <v>421270</v>
      </c>
      <c r="B200" s="17" t="s">
        <v>215</v>
      </c>
      <c r="C200" s="8" t="s">
        <v>9</v>
      </c>
      <c r="D200" s="13">
        <v>16.170000000000002</v>
      </c>
      <c r="E200" s="13">
        <v>0.69000000000000006</v>
      </c>
      <c r="F200" s="13">
        <f t="shared" si="3"/>
        <v>15.480000000000002</v>
      </c>
    </row>
    <row r="201" spans="1:6">
      <c r="A201" s="8">
        <v>421290</v>
      </c>
      <c r="B201" s="17" t="s">
        <v>216</v>
      </c>
      <c r="C201" s="8" t="s">
        <v>13</v>
      </c>
      <c r="D201" s="13">
        <v>48.31</v>
      </c>
      <c r="E201" s="13">
        <v>3.35</v>
      </c>
      <c r="F201" s="13">
        <f t="shared" si="3"/>
        <v>44.96</v>
      </c>
    </row>
    <row r="202" spans="1:6">
      <c r="A202" s="8">
        <v>421300</v>
      </c>
      <c r="B202" s="17" t="s">
        <v>217</v>
      </c>
      <c r="C202" s="8" t="s">
        <v>37</v>
      </c>
      <c r="D202" s="13">
        <v>9.35</v>
      </c>
      <c r="E202" s="13">
        <v>1.96</v>
      </c>
      <c r="F202" s="13">
        <f t="shared" si="3"/>
        <v>7.39</v>
      </c>
    </row>
    <row r="203" spans="1:6">
      <c r="A203" s="8">
        <v>421310</v>
      </c>
      <c r="B203" s="17" t="s">
        <v>218</v>
      </c>
      <c r="C203" s="8" t="s">
        <v>19</v>
      </c>
      <c r="D203" s="13">
        <v>12.42</v>
      </c>
      <c r="E203" s="13">
        <v>3.12</v>
      </c>
      <c r="F203" s="13">
        <f t="shared" si="3"/>
        <v>9.3000000000000007</v>
      </c>
    </row>
    <row r="204" spans="1:6">
      <c r="A204" s="8">
        <v>421315</v>
      </c>
      <c r="B204" s="17" t="s">
        <v>219</v>
      </c>
      <c r="C204" s="8" t="s">
        <v>13</v>
      </c>
      <c r="D204" s="13">
        <v>8.35</v>
      </c>
      <c r="E204" s="13">
        <v>0.27</v>
      </c>
      <c r="F204" s="13">
        <f t="shared" si="3"/>
        <v>8.08</v>
      </c>
    </row>
    <row r="205" spans="1:6">
      <c r="A205" s="8">
        <v>421320</v>
      </c>
      <c r="B205" s="17" t="s">
        <v>220</v>
      </c>
      <c r="C205" s="8" t="s">
        <v>28</v>
      </c>
      <c r="D205" s="13">
        <v>90.79</v>
      </c>
      <c r="E205" s="13">
        <v>27.3</v>
      </c>
      <c r="F205" s="13">
        <f t="shared" si="3"/>
        <v>63.490000000000009</v>
      </c>
    </row>
    <row r="206" spans="1:6">
      <c r="A206" s="8">
        <v>421330</v>
      </c>
      <c r="B206" s="17" t="s">
        <v>221</v>
      </c>
      <c r="C206" s="8" t="s">
        <v>24</v>
      </c>
      <c r="D206" s="13">
        <v>11.01</v>
      </c>
      <c r="E206" s="13">
        <v>0.43</v>
      </c>
      <c r="F206" s="13">
        <f t="shared" si="3"/>
        <v>10.58</v>
      </c>
    </row>
    <row r="207" spans="1:6">
      <c r="A207" s="8">
        <v>421335</v>
      </c>
      <c r="B207" s="17" t="s">
        <v>222</v>
      </c>
      <c r="C207" s="8" t="s">
        <v>37</v>
      </c>
      <c r="D207" s="13">
        <v>7.8</v>
      </c>
      <c r="E207" s="13">
        <v>0.22</v>
      </c>
      <c r="F207" s="13">
        <f t="shared" si="3"/>
        <v>7.58</v>
      </c>
    </row>
    <row r="208" spans="1:6">
      <c r="A208" s="8">
        <v>421340</v>
      </c>
      <c r="B208" s="17" t="s">
        <v>223</v>
      </c>
      <c r="C208" s="8" t="s">
        <v>7</v>
      </c>
      <c r="D208" s="13">
        <v>28.44</v>
      </c>
      <c r="E208" s="13">
        <v>2.89</v>
      </c>
      <c r="F208" s="13">
        <f t="shared" si="3"/>
        <v>25.55</v>
      </c>
    </row>
    <row r="209" spans="1:6">
      <c r="A209" s="8">
        <v>421350</v>
      </c>
      <c r="B209" s="17" t="s">
        <v>224</v>
      </c>
      <c r="C209" s="8" t="s">
        <v>45</v>
      </c>
      <c r="D209" s="13">
        <v>57.27</v>
      </c>
      <c r="E209" s="13">
        <v>6.69</v>
      </c>
      <c r="F209" s="13">
        <f t="shared" si="3"/>
        <v>50.580000000000005</v>
      </c>
    </row>
    <row r="210" spans="1:6">
      <c r="A210" s="8">
        <v>421360</v>
      </c>
      <c r="B210" s="17" t="s">
        <v>225</v>
      </c>
      <c r="C210" s="8" t="s">
        <v>54</v>
      </c>
      <c r="D210" s="13">
        <v>92.17</v>
      </c>
      <c r="E210" s="13">
        <v>11.200000000000001</v>
      </c>
      <c r="F210" s="13">
        <f t="shared" si="3"/>
        <v>80.97</v>
      </c>
    </row>
    <row r="211" spans="1:6">
      <c r="A211" s="8">
        <v>421370</v>
      </c>
      <c r="B211" s="17" t="s">
        <v>226</v>
      </c>
      <c r="C211" s="8" t="s">
        <v>9</v>
      </c>
      <c r="D211" s="13">
        <v>40.89</v>
      </c>
      <c r="E211" s="13">
        <v>1.27</v>
      </c>
      <c r="F211" s="13">
        <f t="shared" si="3"/>
        <v>39.619999999999997</v>
      </c>
    </row>
    <row r="212" spans="1:6">
      <c r="A212" s="8">
        <v>421380</v>
      </c>
      <c r="B212" s="17" t="s">
        <v>227</v>
      </c>
      <c r="C212" s="8" t="s">
        <v>33</v>
      </c>
      <c r="D212" s="13">
        <v>18.89</v>
      </c>
      <c r="E212" s="13">
        <v>1.37</v>
      </c>
      <c r="F212" s="13">
        <f t="shared" si="3"/>
        <v>17.52</v>
      </c>
    </row>
    <row r="213" spans="1:6">
      <c r="A213" s="8">
        <v>421390</v>
      </c>
      <c r="B213" s="17" t="s">
        <v>228</v>
      </c>
      <c r="C213" s="8" t="s">
        <v>19</v>
      </c>
      <c r="D213" s="13">
        <v>5.0200000000000005</v>
      </c>
      <c r="E213" s="13">
        <v>0.53</v>
      </c>
      <c r="F213" s="13">
        <f t="shared" si="3"/>
        <v>4.49</v>
      </c>
    </row>
    <row r="214" spans="1:6">
      <c r="A214" s="8">
        <v>421400</v>
      </c>
      <c r="B214" s="17" t="s">
        <v>229</v>
      </c>
      <c r="C214" s="8" t="s">
        <v>9</v>
      </c>
      <c r="D214" s="13">
        <v>45.28</v>
      </c>
      <c r="E214" s="13">
        <v>2.15</v>
      </c>
      <c r="F214" s="13">
        <f t="shared" si="3"/>
        <v>43.13</v>
      </c>
    </row>
    <row r="215" spans="1:6">
      <c r="A215" s="8">
        <v>421410</v>
      </c>
      <c r="B215" s="17" t="s">
        <v>230</v>
      </c>
      <c r="C215" s="8" t="s">
        <v>9</v>
      </c>
      <c r="D215" s="13">
        <v>5.95</v>
      </c>
      <c r="E215" s="13">
        <v>0.15</v>
      </c>
      <c r="F215" s="13">
        <f t="shared" si="3"/>
        <v>5.8</v>
      </c>
    </row>
    <row r="216" spans="1:6">
      <c r="A216" s="8">
        <v>421415</v>
      </c>
      <c r="B216" s="17" t="s">
        <v>231</v>
      </c>
      <c r="C216" s="8" t="s">
        <v>21</v>
      </c>
      <c r="D216" s="13">
        <v>7</v>
      </c>
      <c r="E216" s="13">
        <v>0.1</v>
      </c>
      <c r="F216" s="13">
        <f t="shared" si="3"/>
        <v>6.9</v>
      </c>
    </row>
    <row r="217" spans="1:6">
      <c r="A217" s="8">
        <v>421420</v>
      </c>
      <c r="B217" s="17" t="s">
        <v>232</v>
      </c>
      <c r="C217" s="8" t="s">
        <v>13</v>
      </c>
      <c r="D217" s="13">
        <v>26.52</v>
      </c>
      <c r="E217" s="13">
        <v>1.95</v>
      </c>
      <c r="F217" s="13">
        <f t="shared" si="3"/>
        <v>24.57</v>
      </c>
    </row>
    <row r="218" spans="1:6">
      <c r="A218" s="8">
        <v>421430</v>
      </c>
      <c r="B218" s="17" t="s">
        <v>233</v>
      </c>
      <c r="C218" s="8" t="s">
        <v>16</v>
      </c>
      <c r="D218" s="13">
        <v>7.65</v>
      </c>
      <c r="E218" s="13">
        <v>1.04</v>
      </c>
      <c r="F218" s="13">
        <f t="shared" si="3"/>
        <v>6.61</v>
      </c>
    </row>
    <row r="219" spans="1:6">
      <c r="A219" s="8">
        <v>421440</v>
      </c>
      <c r="B219" s="17" t="s">
        <v>234</v>
      </c>
      <c r="C219" s="8" t="s">
        <v>37</v>
      </c>
      <c r="D219" s="13">
        <v>15.33</v>
      </c>
      <c r="E219" s="13">
        <v>3.69</v>
      </c>
      <c r="F219" s="13">
        <f t="shared" si="3"/>
        <v>11.64</v>
      </c>
    </row>
    <row r="220" spans="1:6">
      <c r="A220" s="8">
        <v>421450</v>
      </c>
      <c r="B220" s="17" t="s">
        <v>235</v>
      </c>
      <c r="C220" s="8" t="s">
        <v>9</v>
      </c>
      <c r="D220" s="13">
        <v>15.17</v>
      </c>
      <c r="E220" s="13">
        <v>0.31</v>
      </c>
      <c r="F220" s="13">
        <f t="shared" si="3"/>
        <v>14.86</v>
      </c>
    </row>
    <row r="221" spans="1:6">
      <c r="A221" s="8">
        <v>421460</v>
      </c>
      <c r="B221" s="17" t="s">
        <v>236</v>
      </c>
      <c r="C221" s="8" t="s">
        <v>9</v>
      </c>
      <c r="D221" s="13">
        <v>20.330000000000002</v>
      </c>
      <c r="E221" s="13">
        <v>0.71</v>
      </c>
      <c r="F221" s="13">
        <f t="shared" si="3"/>
        <v>19.62</v>
      </c>
    </row>
    <row r="222" spans="1:6">
      <c r="A222" s="8">
        <v>421480</v>
      </c>
      <c r="B222" s="17" t="s">
        <v>237</v>
      </c>
      <c r="C222" s="8" t="s">
        <v>9</v>
      </c>
      <c r="D222" s="13">
        <v>186.41</v>
      </c>
      <c r="E222" s="13">
        <v>31.48</v>
      </c>
      <c r="F222" s="13">
        <f t="shared" si="3"/>
        <v>154.93</v>
      </c>
    </row>
    <row r="223" spans="1:6">
      <c r="A223" s="8">
        <v>421470</v>
      </c>
      <c r="B223" s="17" t="s">
        <v>238</v>
      </c>
      <c r="C223" s="8" t="s">
        <v>28</v>
      </c>
      <c r="D223" s="13">
        <v>30.330000000000002</v>
      </c>
      <c r="E223" s="13">
        <v>4.97</v>
      </c>
      <c r="F223" s="13">
        <f t="shared" si="3"/>
        <v>25.360000000000003</v>
      </c>
    </row>
    <row r="224" spans="1:6">
      <c r="A224" s="8">
        <v>421490</v>
      </c>
      <c r="B224" s="17" t="s">
        <v>239</v>
      </c>
      <c r="C224" s="8" t="s">
        <v>35</v>
      </c>
      <c r="D224" s="13">
        <v>12.26</v>
      </c>
      <c r="E224" s="13">
        <v>0.67</v>
      </c>
      <c r="F224" s="13">
        <f t="shared" si="3"/>
        <v>11.59</v>
      </c>
    </row>
    <row r="225" spans="1:6">
      <c r="A225" s="8">
        <v>421500</v>
      </c>
      <c r="B225" s="17" t="s">
        <v>240</v>
      </c>
      <c r="C225" s="8" t="s">
        <v>54</v>
      </c>
      <c r="D225" s="13">
        <v>105.24000000000001</v>
      </c>
      <c r="E225" s="13">
        <v>11.540000000000001</v>
      </c>
      <c r="F225" s="13">
        <f t="shared" si="3"/>
        <v>93.7</v>
      </c>
    </row>
    <row r="226" spans="1:6">
      <c r="A226" s="8">
        <v>421505</v>
      </c>
      <c r="B226" s="17" t="s">
        <v>241</v>
      </c>
      <c r="C226" s="8" t="s">
        <v>24</v>
      </c>
      <c r="D226" s="13">
        <v>5.9</v>
      </c>
      <c r="E226" s="13">
        <v>0.08</v>
      </c>
      <c r="F226" s="13">
        <f t="shared" si="3"/>
        <v>5.82</v>
      </c>
    </row>
    <row r="227" spans="1:6">
      <c r="A227" s="8">
        <v>421507</v>
      </c>
      <c r="B227" s="17" t="s">
        <v>242</v>
      </c>
      <c r="C227" s="8" t="s">
        <v>13</v>
      </c>
      <c r="D227" s="13">
        <v>12.14</v>
      </c>
      <c r="E227" s="13">
        <v>0.19</v>
      </c>
      <c r="F227" s="13">
        <f t="shared" si="3"/>
        <v>11.950000000000001</v>
      </c>
    </row>
    <row r="228" spans="1:6">
      <c r="A228" s="8">
        <v>421510</v>
      </c>
      <c r="B228" s="17" t="s">
        <v>243</v>
      </c>
      <c r="C228" s="8" t="s">
        <v>28</v>
      </c>
      <c r="D228" s="13">
        <v>33.549999999999997</v>
      </c>
      <c r="E228" s="13">
        <v>4.1100000000000003</v>
      </c>
      <c r="F228" s="13">
        <f t="shared" si="3"/>
        <v>29.439999999999998</v>
      </c>
    </row>
    <row r="229" spans="1:6">
      <c r="A229" s="8">
        <v>421520</v>
      </c>
      <c r="B229" s="17" t="s">
        <v>244</v>
      </c>
      <c r="C229" s="8" t="s">
        <v>21</v>
      </c>
      <c r="D229" s="13">
        <v>14.52</v>
      </c>
      <c r="E229" s="13">
        <v>0.48</v>
      </c>
      <c r="F229" s="13">
        <f t="shared" si="3"/>
        <v>14.04</v>
      </c>
    </row>
    <row r="230" spans="1:6">
      <c r="A230" s="8">
        <v>421530</v>
      </c>
      <c r="B230" s="17" t="s">
        <v>245</v>
      </c>
      <c r="C230" s="8" t="s">
        <v>9</v>
      </c>
      <c r="D230" s="13">
        <v>19.75</v>
      </c>
      <c r="E230" s="13">
        <v>0.43</v>
      </c>
      <c r="F230" s="13">
        <f t="shared" si="3"/>
        <v>19.32</v>
      </c>
    </row>
    <row r="231" spans="1:6">
      <c r="A231" s="8">
        <v>421535</v>
      </c>
      <c r="B231" s="17" t="s">
        <v>246</v>
      </c>
      <c r="C231" s="8" t="s">
        <v>21</v>
      </c>
      <c r="D231" s="13">
        <v>9.85</v>
      </c>
      <c r="E231" s="13">
        <v>0.18</v>
      </c>
      <c r="F231" s="13">
        <f t="shared" si="3"/>
        <v>9.67</v>
      </c>
    </row>
    <row r="232" spans="1:6">
      <c r="A232" s="8">
        <v>421540</v>
      </c>
      <c r="B232" s="17" t="s">
        <v>247</v>
      </c>
      <c r="C232" s="8" t="s">
        <v>37</v>
      </c>
      <c r="D232" s="13">
        <v>12.38</v>
      </c>
      <c r="E232" s="13">
        <v>3.7800000000000002</v>
      </c>
      <c r="F232" s="13">
        <f t="shared" si="3"/>
        <v>8.6000000000000014</v>
      </c>
    </row>
    <row r="233" spans="1:6">
      <c r="A233" s="8">
        <v>421545</v>
      </c>
      <c r="B233" s="17" t="s">
        <v>248</v>
      </c>
      <c r="C233" s="8" t="s">
        <v>35</v>
      </c>
      <c r="D233" s="13">
        <v>24.990000000000002</v>
      </c>
      <c r="E233" s="13">
        <v>1.34</v>
      </c>
      <c r="F233" s="13">
        <f t="shared" si="3"/>
        <v>23.650000000000002</v>
      </c>
    </row>
    <row r="234" spans="1:6">
      <c r="A234" s="8">
        <v>421550</v>
      </c>
      <c r="B234" s="17" t="s">
        <v>249</v>
      </c>
      <c r="C234" s="8" t="s">
        <v>37</v>
      </c>
      <c r="D234" s="13">
        <v>37.08</v>
      </c>
      <c r="E234" s="13">
        <v>1.49</v>
      </c>
      <c r="F234" s="13">
        <f t="shared" si="3"/>
        <v>35.589999999999996</v>
      </c>
    </row>
    <row r="235" spans="1:6">
      <c r="A235" s="8">
        <v>421555</v>
      </c>
      <c r="B235" s="17" t="s">
        <v>250</v>
      </c>
      <c r="C235" s="8" t="s">
        <v>21</v>
      </c>
      <c r="D235" s="13">
        <v>6.1400000000000006</v>
      </c>
      <c r="E235" s="13">
        <v>0.14000000000000001</v>
      </c>
      <c r="F235" s="13">
        <f t="shared" si="3"/>
        <v>6.0000000000000009</v>
      </c>
    </row>
    <row r="236" spans="1:6">
      <c r="A236" s="8">
        <v>421560</v>
      </c>
      <c r="B236" s="17" t="s">
        <v>251</v>
      </c>
      <c r="C236" s="8" t="s">
        <v>35</v>
      </c>
      <c r="D236" s="13">
        <v>5.71</v>
      </c>
      <c r="E236" s="13">
        <v>0.34</v>
      </c>
      <c r="F236" s="13">
        <f t="shared" si="3"/>
        <v>5.37</v>
      </c>
    </row>
    <row r="237" spans="1:6">
      <c r="A237" s="8">
        <v>421565</v>
      </c>
      <c r="B237" s="17" t="s">
        <v>252</v>
      </c>
      <c r="C237" s="8" t="s">
        <v>33</v>
      </c>
      <c r="D237" s="13">
        <v>22.03</v>
      </c>
      <c r="E237" s="13">
        <v>1.06</v>
      </c>
      <c r="F237" s="13">
        <f t="shared" si="3"/>
        <v>20.970000000000002</v>
      </c>
    </row>
    <row r="238" spans="1:6">
      <c r="A238" s="8">
        <v>421567</v>
      </c>
      <c r="B238" s="17" t="s">
        <v>253</v>
      </c>
      <c r="C238" s="8" t="s">
        <v>9</v>
      </c>
      <c r="D238" s="13">
        <v>19.71</v>
      </c>
      <c r="E238" s="13">
        <v>0.19</v>
      </c>
      <c r="F238" s="13">
        <f t="shared" si="3"/>
        <v>19.52</v>
      </c>
    </row>
    <row r="239" spans="1:6">
      <c r="A239" s="8">
        <v>421568</v>
      </c>
      <c r="B239" s="17" t="s">
        <v>254</v>
      </c>
      <c r="C239" s="8" t="s">
        <v>21</v>
      </c>
      <c r="D239" s="13">
        <v>6.37</v>
      </c>
      <c r="E239" s="13">
        <v>0.08</v>
      </c>
      <c r="F239" s="13">
        <f t="shared" si="3"/>
        <v>6.29</v>
      </c>
    </row>
    <row r="240" spans="1:6">
      <c r="A240" s="8">
        <v>421569</v>
      </c>
      <c r="B240" s="17" t="s">
        <v>255</v>
      </c>
      <c r="C240" s="8" t="s">
        <v>13</v>
      </c>
      <c r="D240" s="13">
        <v>3.58</v>
      </c>
      <c r="E240" s="13">
        <v>0.14000000000000001</v>
      </c>
      <c r="F240" s="13">
        <f t="shared" si="3"/>
        <v>3.44</v>
      </c>
    </row>
    <row r="241" spans="1:6">
      <c r="A241" s="8">
        <v>421570</v>
      </c>
      <c r="B241" s="17" t="s">
        <v>256</v>
      </c>
      <c r="C241" s="8" t="s">
        <v>16</v>
      </c>
      <c r="D241" s="13">
        <v>62.92</v>
      </c>
      <c r="E241" s="13">
        <v>6.84</v>
      </c>
      <c r="F241" s="13">
        <f t="shared" si="3"/>
        <v>56.08</v>
      </c>
    </row>
    <row r="242" spans="1:6">
      <c r="A242" s="8">
        <v>421580</v>
      </c>
      <c r="B242" s="17" t="s">
        <v>257</v>
      </c>
      <c r="C242" s="8" t="s">
        <v>54</v>
      </c>
      <c r="D242" s="13">
        <v>218.5</v>
      </c>
      <c r="E242" s="13">
        <v>39.520000000000003</v>
      </c>
      <c r="F242" s="13">
        <f t="shared" si="3"/>
        <v>178.98</v>
      </c>
    </row>
    <row r="243" spans="1:6">
      <c r="A243" s="8">
        <v>421575</v>
      </c>
      <c r="B243" s="17" t="s">
        <v>258</v>
      </c>
      <c r="C243" s="8" t="s">
        <v>7</v>
      </c>
      <c r="D243" s="13">
        <v>6.11</v>
      </c>
      <c r="E243" s="13">
        <v>0.16</v>
      </c>
      <c r="F243" s="13">
        <f t="shared" si="3"/>
        <v>5.95</v>
      </c>
    </row>
    <row r="244" spans="1:6">
      <c r="A244" s="8">
        <v>421590</v>
      </c>
      <c r="B244" s="17" t="s">
        <v>259</v>
      </c>
      <c r="C244" s="8" t="s">
        <v>16</v>
      </c>
      <c r="D244" s="13">
        <v>8.24</v>
      </c>
      <c r="E244" s="13">
        <v>0.19</v>
      </c>
      <c r="F244" s="13">
        <f t="shared" si="3"/>
        <v>8.0500000000000007</v>
      </c>
    </row>
    <row r="245" spans="1:6">
      <c r="A245" s="8">
        <v>421600</v>
      </c>
      <c r="B245" s="17" t="s">
        <v>260</v>
      </c>
      <c r="C245" s="8" t="s">
        <v>13</v>
      </c>
      <c r="D245" s="13">
        <v>30.18</v>
      </c>
      <c r="E245" s="13">
        <v>1.7</v>
      </c>
      <c r="F245" s="13">
        <f t="shared" si="3"/>
        <v>28.48</v>
      </c>
    </row>
    <row r="246" spans="1:6">
      <c r="A246" s="8">
        <v>421605</v>
      </c>
      <c r="B246" s="17" t="s">
        <v>261</v>
      </c>
      <c r="C246" s="8" t="s">
        <v>37</v>
      </c>
      <c r="D246" s="13">
        <v>10.450000000000001</v>
      </c>
      <c r="E246" s="13">
        <v>0.28000000000000003</v>
      </c>
      <c r="F246" s="13">
        <f t="shared" si="3"/>
        <v>10.170000000000002</v>
      </c>
    </row>
    <row r="247" spans="1:6">
      <c r="A247" s="8">
        <v>421610</v>
      </c>
      <c r="B247" s="17" t="s">
        <v>262</v>
      </c>
      <c r="C247" s="8" t="s">
        <v>7</v>
      </c>
      <c r="D247" s="13">
        <v>24.97</v>
      </c>
      <c r="E247" s="13">
        <v>1.79</v>
      </c>
      <c r="F247" s="13">
        <f t="shared" si="3"/>
        <v>23.18</v>
      </c>
    </row>
    <row r="248" spans="1:6">
      <c r="A248" s="8">
        <v>421620</v>
      </c>
      <c r="B248" s="17" t="s">
        <v>263</v>
      </c>
      <c r="C248" s="8" t="s">
        <v>31</v>
      </c>
      <c r="D248" s="13">
        <v>139.13</v>
      </c>
      <c r="E248" s="13">
        <v>34.44</v>
      </c>
      <c r="F248" s="13">
        <f t="shared" si="3"/>
        <v>104.69</v>
      </c>
    </row>
    <row r="249" spans="1:6">
      <c r="A249" s="8">
        <v>421630</v>
      </c>
      <c r="B249" s="17" t="s">
        <v>264</v>
      </c>
      <c r="C249" s="8" t="s">
        <v>16</v>
      </c>
      <c r="D249" s="13">
        <v>78.05</v>
      </c>
      <c r="E249" s="13">
        <v>3.94</v>
      </c>
      <c r="F249" s="13">
        <f t="shared" si="3"/>
        <v>74.11</v>
      </c>
    </row>
    <row r="250" spans="1:6">
      <c r="A250" s="8">
        <v>421635</v>
      </c>
      <c r="B250" s="17" t="s">
        <v>265</v>
      </c>
      <c r="C250" s="8" t="s">
        <v>31</v>
      </c>
      <c r="D250" s="13">
        <v>8.31</v>
      </c>
      <c r="E250" s="13">
        <v>0.81</v>
      </c>
      <c r="F250" s="13">
        <f t="shared" si="3"/>
        <v>7.5</v>
      </c>
    </row>
    <row r="251" spans="1:6">
      <c r="A251" s="8">
        <v>421625</v>
      </c>
      <c r="B251" s="17" t="s">
        <v>266</v>
      </c>
      <c r="C251" s="8" t="s">
        <v>21</v>
      </c>
      <c r="D251" s="13">
        <v>18.809999999999999</v>
      </c>
      <c r="E251" s="13">
        <v>0.65</v>
      </c>
      <c r="F251" s="13">
        <f t="shared" si="3"/>
        <v>18.16</v>
      </c>
    </row>
    <row r="252" spans="1:6">
      <c r="A252" s="8">
        <v>421640</v>
      </c>
      <c r="B252" s="17" t="s">
        <v>267</v>
      </c>
      <c r="C252" s="8" t="s">
        <v>33</v>
      </c>
      <c r="D252" s="13">
        <v>19.62</v>
      </c>
      <c r="E252" s="13">
        <v>0.82000000000000006</v>
      </c>
      <c r="F252" s="13">
        <f t="shared" si="3"/>
        <v>18.8</v>
      </c>
    </row>
    <row r="253" spans="1:6">
      <c r="A253" s="8">
        <v>421650</v>
      </c>
      <c r="B253" s="17" t="s">
        <v>268</v>
      </c>
      <c r="C253" s="8" t="s">
        <v>24</v>
      </c>
      <c r="D253" s="13">
        <v>67.08</v>
      </c>
      <c r="E253" s="13">
        <v>5.2</v>
      </c>
      <c r="F253" s="13">
        <f t="shared" si="3"/>
        <v>61.879999999999995</v>
      </c>
    </row>
    <row r="254" spans="1:6">
      <c r="A254" s="8">
        <v>421660</v>
      </c>
      <c r="B254" s="17" t="s">
        <v>269</v>
      </c>
      <c r="C254" s="8" t="s">
        <v>16</v>
      </c>
      <c r="D254" s="13">
        <v>696.04</v>
      </c>
      <c r="E254" s="13">
        <v>180.6</v>
      </c>
      <c r="F254" s="13">
        <f t="shared" si="3"/>
        <v>515.43999999999994</v>
      </c>
    </row>
    <row r="255" spans="1:6">
      <c r="A255" s="8">
        <v>421670</v>
      </c>
      <c r="B255" s="17" t="s">
        <v>270</v>
      </c>
      <c r="C255" s="8" t="s">
        <v>21</v>
      </c>
      <c r="D255" s="13">
        <v>38.5</v>
      </c>
      <c r="E255" s="13">
        <v>1.45</v>
      </c>
      <c r="F255" s="13">
        <f t="shared" si="3"/>
        <v>37.049999999999997</v>
      </c>
    </row>
    <row r="256" spans="1:6">
      <c r="A256" s="8">
        <v>421680</v>
      </c>
      <c r="B256" s="17" t="s">
        <v>271</v>
      </c>
      <c r="C256" s="8" t="s">
        <v>24</v>
      </c>
      <c r="D256" s="13">
        <v>21.27</v>
      </c>
      <c r="E256" s="13">
        <v>0.28000000000000003</v>
      </c>
      <c r="F256" s="13">
        <f t="shared" si="3"/>
        <v>20.99</v>
      </c>
    </row>
    <row r="257" spans="1:6">
      <c r="A257" s="8">
        <v>421690</v>
      </c>
      <c r="B257" s="17" t="s">
        <v>272</v>
      </c>
      <c r="C257" s="8" t="s">
        <v>7</v>
      </c>
      <c r="D257" s="13">
        <v>62.2</v>
      </c>
      <c r="E257" s="13">
        <v>20.09</v>
      </c>
      <c r="F257" s="13">
        <f t="shared" si="3"/>
        <v>42.11</v>
      </c>
    </row>
    <row r="258" spans="1:6">
      <c r="A258" s="8">
        <v>421700</v>
      </c>
      <c r="B258" s="17" t="s">
        <v>273</v>
      </c>
      <c r="C258" s="8" t="s">
        <v>35</v>
      </c>
      <c r="D258" s="13">
        <v>31.12</v>
      </c>
      <c r="E258" s="13">
        <v>3.5100000000000002</v>
      </c>
      <c r="F258" s="13">
        <f t="shared" si="3"/>
        <v>27.61</v>
      </c>
    </row>
    <row r="259" spans="1:6">
      <c r="A259" s="8">
        <v>421710</v>
      </c>
      <c r="B259" s="17" t="s">
        <v>274</v>
      </c>
      <c r="C259" s="8" t="s">
        <v>35</v>
      </c>
      <c r="D259" s="13">
        <v>8.91</v>
      </c>
      <c r="E259" s="13">
        <v>0.82000000000000006</v>
      </c>
      <c r="F259" s="13">
        <f t="shared" si="3"/>
        <v>8.09</v>
      </c>
    </row>
    <row r="260" spans="1:6">
      <c r="A260" s="8">
        <v>421715</v>
      </c>
      <c r="B260" s="17" t="s">
        <v>275</v>
      </c>
      <c r="C260" s="8" t="s">
        <v>21</v>
      </c>
      <c r="D260" s="13">
        <v>5.08</v>
      </c>
      <c r="E260" s="13">
        <v>0.06</v>
      </c>
      <c r="F260" s="13">
        <f t="shared" si="3"/>
        <v>5.0200000000000005</v>
      </c>
    </row>
    <row r="261" spans="1:6">
      <c r="A261" s="8">
        <v>421720</v>
      </c>
      <c r="B261" s="17" t="s">
        <v>276</v>
      </c>
      <c r="C261" s="8" t="s">
        <v>21</v>
      </c>
      <c r="D261" s="13">
        <v>114.22</v>
      </c>
      <c r="E261" s="13">
        <v>17.23</v>
      </c>
      <c r="F261" s="13">
        <f t="shared" si="3"/>
        <v>96.99</v>
      </c>
    </row>
    <row r="262" spans="1:6">
      <c r="A262" s="8">
        <v>421725</v>
      </c>
      <c r="B262" s="17" t="s">
        <v>277</v>
      </c>
      <c r="C262" s="8" t="s">
        <v>16</v>
      </c>
      <c r="D262" s="13">
        <v>10.16</v>
      </c>
      <c r="E262" s="13">
        <v>1.08</v>
      </c>
      <c r="F262" s="13">
        <f t="shared" ref="F262:F299" si="4">D262-E262</f>
        <v>9.08</v>
      </c>
    </row>
    <row r="263" spans="1:6">
      <c r="A263" s="8">
        <v>421730</v>
      </c>
      <c r="B263" s="17" t="s">
        <v>278</v>
      </c>
      <c r="C263" s="8" t="s">
        <v>21</v>
      </c>
      <c r="D263" s="13">
        <v>24.6</v>
      </c>
      <c r="E263" s="13">
        <v>0.93</v>
      </c>
      <c r="F263" s="13">
        <f t="shared" si="4"/>
        <v>23.67</v>
      </c>
    </row>
    <row r="264" spans="1:6">
      <c r="A264" s="8">
        <v>421740</v>
      </c>
      <c r="B264" s="17" t="s">
        <v>279</v>
      </c>
      <c r="C264" s="8" t="s">
        <v>31</v>
      </c>
      <c r="D264" s="13">
        <v>48.74</v>
      </c>
      <c r="E264" s="13">
        <v>8.370000000000001</v>
      </c>
      <c r="F264" s="13">
        <f t="shared" si="4"/>
        <v>40.370000000000005</v>
      </c>
    </row>
    <row r="265" spans="1:6">
      <c r="A265" s="8">
        <v>421750</v>
      </c>
      <c r="B265" s="17" t="s">
        <v>280</v>
      </c>
      <c r="C265" s="8" t="s">
        <v>19</v>
      </c>
      <c r="D265" s="13">
        <v>47.88</v>
      </c>
      <c r="E265" s="13">
        <v>11.4</v>
      </c>
      <c r="F265" s="13">
        <f t="shared" si="4"/>
        <v>36.480000000000004</v>
      </c>
    </row>
    <row r="266" spans="1:6">
      <c r="A266" s="8">
        <v>421755</v>
      </c>
      <c r="B266" s="17" t="s">
        <v>281</v>
      </c>
      <c r="C266" s="8" t="s">
        <v>13</v>
      </c>
      <c r="D266" s="13">
        <v>8.8800000000000008</v>
      </c>
      <c r="E266" s="13">
        <v>0.19</v>
      </c>
      <c r="F266" s="13">
        <f t="shared" si="4"/>
        <v>8.6900000000000013</v>
      </c>
    </row>
    <row r="267" spans="1:6">
      <c r="A267" s="8">
        <v>421760</v>
      </c>
      <c r="B267" s="17" t="s">
        <v>282</v>
      </c>
      <c r="C267" s="8" t="s">
        <v>49</v>
      </c>
      <c r="D267" s="13">
        <v>38.980000000000004</v>
      </c>
      <c r="E267" s="13">
        <v>6.23</v>
      </c>
      <c r="F267" s="13">
        <f t="shared" si="4"/>
        <v>32.75</v>
      </c>
    </row>
    <row r="268" spans="1:6">
      <c r="A268" s="8">
        <v>421770</v>
      </c>
      <c r="B268" s="17" t="s">
        <v>283</v>
      </c>
      <c r="C268" s="8" t="s">
        <v>33</v>
      </c>
      <c r="D268" s="13">
        <v>76.59</v>
      </c>
      <c r="E268" s="13">
        <v>5.43</v>
      </c>
      <c r="F268" s="13">
        <f t="shared" si="4"/>
        <v>71.16</v>
      </c>
    </row>
    <row r="269" spans="1:6">
      <c r="A269" s="8">
        <v>421775</v>
      </c>
      <c r="B269" s="17" t="s">
        <v>284</v>
      </c>
      <c r="C269" s="8" t="s">
        <v>13</v>
      </c>
      <c r="D269" s="13">
        <v>6.83</v>
      </c>
      <c r="E269" s="13">
        <v>0.02</v>
      </c>
      <c r="F269" s="13">
        <f t="shared" si="4"/>
        <v>6.8100000000000005</v>
      </c>
    </row>
    <row r="270" spans="1:6">
      <c r="A270" s="8">
        <v>421780</v>
      </c>
      <c r="B270" s="17" t="s">
        <v>285</v>
      </c>
      <c r="C270" s="8" t="s">
        <v>9</v>
      </c>
      <c r="D270" s="13">
        <v>47.89</v>
      </c>
      <c r="E270" s="13">
        <v>2.19</v>
      </c>
      <c r="F270" s="13">
        <f t="shared" si="4"/>
        <v>45.7</v>
      </c>
    </row>
    <row r="271" spans="1:6">
      <c r="A271" s="8">
        <v>421790</v>
      </c>
      <c r="B271" s="17" t="s">
        <v>286</v>
      </c>
      <c r="C271" s="8" t="s">
        <v>37</v>
      </c>
      <c r="D271" s="13">
        <v>22.01</v>
      </c>
      <c r="E271" s="13">
        <v>2.4900000000000002</v>
      </c>
      <c r="F271" s="13">
        <f t="shared" si="4"/>
        <v>19.520000000000003</v>
      </c>
    </row>
    <row r="272" spans="1:6">
      <c r="A272" s="8">
        <v>421795</v>
      </c>
      <c r="B272" s="17" t="s">
        <v>287</v>
      </c>
      <c r="C272" s="8" t="s">
        <v>21</v>
      </c>
      <c r="D272" s="13">
        <v>4.88</v>
      </c>
      <c r="E272" s="13">
        <v>0.12</v>
      </c>
      <c r="F272" s="13">
        <f t="shared" si="4"/>
        <v>4.76</v>
      </c>
    </row>
    <row r="273" spans="1:6">
      <c r="A273" s="8">
        <v>421800</v>
      </c>
      <c r="B273" s="17" t="s">
        <v>288</v>
      </c>
      <c r="C273" s="8" t="s">
        <v>16</v>
      </c>
      <c r="D273" s="13">
        <v>95.55</v>
      </c>
      <c r="E273" s="13">
        <v>16.440000000000001</v>
      </c>
      <c r="F273" s="13">
        <f t="shared" si="4"/>
        <v>79.11</v>
      </c>
    </row>
    <row r="274" spans="1:6">
      <c r="A274" s="8">
        <v>421810</v>
      </c>
      <c r="B274" s="17" t="s">
        <v>289</v>
      </c>
      <c r="C274" s="8" t="s">
        <v>33</v>
      </c>
      <c r="D274" s="13">
        <v>14.66</v>
      </c>
      <c r="E274" s="13">
        <v>0.22</v>
      </c>
      <c r="F274" s="13">
        <f t="shared" si="4"/>
        <v>14.44</v>
      </c>
    </row>
    <row r="275" spans="1:6">
      <c r="A275" s="8">
        <v>421820</v>
      </c>
      <c r="B275" s="17" t="s">
        <v>290</v>
      </c>
      <c r="C275" s="8" t="s">
        <v>28</v>
      </c>
      <c r="D275" s="13">
        <v>122.01</v>
      </c>
      <c r="E275" s="13">
        <v>27.72</v>
      </c>
      <c r="F275" s="13">
        <f t="shared" si="4"/>
        <v>94.29</v>
      </c>
    </row>
    <row r="276" spans="1:6">
      <c r="A276" s="8">
        <v>421825</v>
      </c>
      <c r="B276" s="17" t="s">
        <v>291</v>
      </c>
      <c r="C276" s="8" t="s">
        <v>37</v>
      </c>
      <c r="D276" s="13">
        <v>15.19</v>
      </c>
      <c r="E276" s="13">
        <v>0.75</v>
      </c>
      <c r="F276" s="13">
        <f t="shared" si="4"/>
        <v>14.44</v>
      </c>
    </row>
    <row r="277" spans="1:6">
      <c r="A277" s="8">
        <v>421830</v>
      </c>
      <c r="B277" s="17" t="s">
        <v>293</v>
      </c>
      <c r="C277" s="8" t="s">
        <v>54</v>
      </c>
      <c r="D277" s="13">
        <v>44.12</v>
      </c>
      <c r="E277" s="13">
        <v>5.76</v>
      </c>
      <c r="F277" s="13">
        <f t="shared" si="4"/>
        <v>38.36</v>
      </c>
    </row>
    <row r="278" spans="1:6">
      <c r="A278" s="8">
        <v>421835</v>
      </c>
      <c r="B278" s="17" t="s">
        <v>294</v>
      </c>
      <c r="C278" s="8" t="s">
        <v>49</v>
      </c>
      <c r="D278" s="13">
        <v>10.85</v>
      </c>
      <c r="E278" s="13">
        <v>0.88</v>
      </c>
      <c r="F278" s="13">
        <f t="shared" si="4"/>
        <v>9.9699999999999989</v>
      </c>
    </row>
    <row r="279" spans="1:6">
      <c r="A279" s="8">
        <v>421840</v>
      </c>
      <c r="B279" s="17" t="s">
        <v>295</v>
      </c>
      <c r="C279" s="8" t="s">
        <v>35</v>
      </c>
      <c r="D279" s="13">
        <v>18.920000000000002</v>
      </c>
      <c r="E279" s="13">
        <v>1.1400000000000001</v>
      </c>
      <c r="F279" s="13">
        <f t="shared" si="4"/>
        <v>17.78</v>
      </c>
    </row>
    <row r="280" spans="1:6">
      <c r="A280" s="8">
        <v>421850</v>
      </c>
      <c r="B280" s="17" t="s">
        <v>296</v>
      </c>
      <c r="C280" s="8" t="s">
        <v>5</v>
      </c>
      <c r="D280" s="13">
        <v>19.670000000000002</v>
      </c>
      <c r="E280" s="13">
        <v>3.2800000000000002</v>
      </c>
      <c r="F280" s="13">
        <f t="shared" si="4"/>
        <v>16.39</v>
      </c>
    </row>
    <row r="281" spans="1:6">
      <c r="A281" s="8">
        <v>421860</v>
      </c>
      <c r="B281" s="17" t="s">
        <v>297</v>
      </c>
      <c r="C281" s="8" t="s">
        <v>9</v>
      </c>
      <c r="D281" s="13">
        <v>19.98</v>
      </c>
      <c r="E281" s="13">
        <v>1.1500000000000001</v>
      </c>
      <c r="F281" s="13">
        <f t="shared" si="4"/>
        <v>18.830000000000002</v>
      </c>
    </row>
    <row r="282" spans="1:6">
      <c r="A282" s="8">
        <v>421870</v>
      </c>
      <c r="B282" s="17" t="s">
        <v>298</v>
      </c>
      <c r="C282" s="8" t="s">
        <v>35</v>
      </c>
      <c r="D282" s="13">
        <v>307.57</v>
      </c>
      <c r="E282" s="13">
        <v>84.83</v>
      </c>
      <c r="F282" s="13">
        <f t="shared" si="4"/>
        <v>222.74</v>
      </c>
    </row>
    <row r="283" spans="1:6">
      <c r="A283" s="8">
        <v>421875</v>
      </c>
      <c r="B283" s="17" t="s">
        <v>299</v>
      </c>
      <c r="C283" s="8" t="s">
        <v>21</v>
      </c>
      <c r="D283" s="13">
        <v>13.23</v>
      </c>
      <c r="E283" s="13">
        <v>0.46</v>
      </c>
      <c r="F283" s="13">
        <f t="shared" si="4"/>
        <v>12.77</v>
      </c>
    </row>
    <row r="284" spans="1:6">
      <c r="A284" s="8">
        <v>421880</v>
      </c>
      <c r="B284" s="17" t="s">
        <v>300</v>
      </c>
      <c r="C284" s="8" t="s">
        <v>33</v>
      </c>
      <c r="D284" s="13">
        <v>35.1</v>
      </c>
      <c r="E284" s="13">
        <v>2.56</v>
      </c>
      <c r="F284" s="13">
        <f t="shared" si="4"/>
        <v>32.54</v>
      </c>
    </row>
    <row r="285" spans="1:6">
      <c r="A285" s="8">
        <v>421885</v>
      </c>
      <c r="B285" s="17" t="s">
        <v>301</v>
      </c>
      <c r="C285" s="8" t="s">
        <v>13</v>
      </c>
      <c r="D285" s="13">
        <v>6.8100000000000005</v>
      </c>
      <c r="E285" s="13">
        <v>0.35000000000000003</v>
      </c>
      <c r="F285" s="13">
        <f t="shared" si="4"/>
        <v>6.4600000000000009</v>
      </c>
    </row>
    <row r="286" spans="1:6">
      <c r="A286" s="8">
        <v>421890</v>
      </c>
      <c r="B286" s="17" t="s">
        <v>302</v>
      </c>
      <c r="C286" s="8" t="s">
        <v>24</v>
      </c>
      <c r="D286" s="13">
        <v>28.36</v>
      </c>
      <c r="E286" s="13">
        <v>1.71</v>
      </c>
      <c r="F286" s="13">
        <f t="shared" si="4"/>
        <v>26.65</v>
      </c>
    </row>
    <row r="287" spans="1:6">
      <c r="A287" s="8">
        <v>421895</v>
      </c>
      <c r="B287" s="17" t="s">
        <v>303</v>
      </c>
      <c r="C287" s="8" t="s">
        <v>24</v>
      </c>
      <c r="D287" s="13">
        <v>7.0600000000000005</v>
      </c>
      <c r="E287" s="13">
        <v>0.21</v>
      </c>
      <c r="F287" s="13">
        <f t="shared" si="4"/>
        <v>6.8500000000000005</v>
      </c>
    </row>
    <row r="288" spans="1:6">
      <c r="A288" s="8">
        <v>421900</v>
      </c>
      <c r="B288" s="17" t="s">
        <v>304</v>
      </c>
      <c r="C288" s="8" t="s">
        <v>49</v>
      </c>
      <c r="D288" s="13">
        <v>63.09</v>
      </c>
      <c r="E288" s="13">
        <v>10.029999999999999</v>
      </c>
      <c r="F288" s="13">
        <f t="shared" si="4"/>
        <v>53.06</v>
      </c>
    </row>
    <row r="289" spans="1:6">
      <c r="A289" s="8">
        <v>421910</v>
      </c>
      <c r="B289" s="17" t="s">
        <v>305</v>
      </c>
      <c r="C289" s="8" t="s">
        <v>7</v>
      </c>
      <c r="D289" s="13">
        <v>9.23</v>
      </c>
      <c r="E289" s="13">
        <v>0.39</v>
      </c>
      <c r="F289" s="13">
        <f t="shared" si="4"/>
        <v>8.84</v>
      </c>
    </row>
    <row r="290" spans="1:6">
      <c r="A290" s="8">
        <v>421915</v>
      </c>
      <c r="B290" s="17" t="s">
        <v>306</v>
      </c>
      <c r="C290" s="8" t="s">
        <v>5</v>
      </c>
      <c r="D290" s="13">
        <v>6.23</v>
      </c>
      <c r="E290" s="13">
        <v>0.14000000000000001</v>
      </c>
      <c r="F290" s="13">
        <f t="shared" si="4"/>
        <v>6.0900000000000007</v>
      </c>
    </row>
    <row r="291" spans="1:6">
      <c r="A291" s="8">
        <v>421917</v>
      </c>
      <c r="B291" s="17" t="s">
        <v>307</v>
      </c>
      <c r="C291" s="8" t="s">
        <v>5</v>
      </c>
      <c r="D291" s="13">
        <v>10.33</v>
      </c>
      <c r="E291" s="13">
        <v>2.91</v>
      </c>
      <c r="F291" s="13">
        <f t="shared" si="4"/>
        <v>7.42</v>
      </c>
    </row>
    <row r="292" spans="1:6">
      <c r="A292" s="8">
        <v>421920</v>
      </c>
      <c r="B292" s="17" t="s">
        <v>308</v>
      </c>
      <c r="C292" s="8" t="s">
        <v>9</v>
      </c>
      <c r="D292" s="13">
        <v>14.6</v>
      </c>
      <c r="E292" s="13">
        <v>0.5</v>
      </c>
      <c r="F292" s="13">
        <f t="shared" si="4"/>
        <v>14.1</v>
      </c>
    </row>
    <row r="293" spans="1:6">
      <c r="A293" s="8">
        <v>421930</v>
      </c>
      <c r="B293" s="17" t="s">
        <v>309</v>
      </c>
      <c r="C293" s="8" t="s">
        <v>37</v>
      </c>
      <c r="D293" s="13">
        <v>133.96</v>
      </c>
      <c r="E293" s="13">
        <v>49.64</v>
      </c>
      <c r="F293" s="13">
        <f t="shared" si="4"/>
        <v>84.320000000000007</v>
      </c>
    </row>
    <row r="294" spans="1:6">
      <c r="A294" s="8">
        <v>421935</v>
      </c>
      <c r="B294" s="17" t="s">
        <v>310</v>
      </c>
      <c r="C294" s="8" t="s">
        <v>9</v>
      </c>
      <c r="D294" s="13">
        <v>10.73</v>
      </c>
      <c r="E294" s="13">
        <v>0.18</v>
      </c>
      <c r="F294" s="13">
        <f t="shared" si="4"/>
        <v>10.55</v>
      </c>
    </row>
    <row r="295" spans="1:6">
      <c r="A295" s="8">
        <v>421940</v>
      </c>
      <c r="B295" s="17" t="s">
        <v>311</v>
      </c>
      <c r="C295" s="8" t="s">
        <v>9</v>
      </c>
      <c r="D295" s="13">
        <v>9.82</v>
      </c>
      <c r="E295" s="13">
        <v>0.16</v>
      </c>
      <c r="F295" s="13">
        <f t="shared" si="4"/>
        <v>9.66</v>
      </c>
    </row>
    <row r="296" spans="1:6">
      <c r="A296" s="8">
        <v>421950</v>
      </c>
      <c r="B296" s="17" t="s">
        <v>312</v>
      </c>
      <c r="C296" s="8" t="s">
        <v>7</v>
      </c>
      <c r="D296" s="13">
        <v>131.26</v>
      </c>
      <c r="E296" s="13">
        <v>14.6</v>
      </c>
      <c r="F296" s="13">
        <f t="shared" si="4"/>
        <v>116.66</v>
      </c>
    </row>
    <row r="297" spans="1:6">
      <c r="A297" s="8">
        <v>421960</v>
      </c>
      <c r="B297" s="17" t="s">
        <v>313</v>
      </c>
      <c r="C297" s="8" t="s">
        <v>19</v>
      </c>
      <c r="D297" s="13">
        <v>11.290000000000001</v>
      </c>
      <c r="E297" s="13">
        <v>0.18</v>
      </c>
      <c r="F297" s="13">
        <f t="shared" si="4"/>
        <v>11.110000000000001</v>
      </c>
    </row>
    <row r="298" spans="1:6">
      <c r="A298" s="8">
        <v>421970</v>
      </c>
      <c r="B298" s="17" t="s">
        <v>314</v>
      </c>
      <c r="C298" s="8" t="s">
        <v>7</v>
      </c>
      <c r="D298" s="13">
        <v>75.38</v>
      </c>
      <c r="E298" s="13">
        <v>7.26</v>
      </c>
      <c r="F298" s="13">
        <f t="shared" si="4"/>
        <v>68.11999999999999</v>
      </c>
    </row>
    <row r="299" spans="1:6" ht="15.75" thickBot="1">
      <c r="A299" s="11">
        <v>421985</v>
      </c>
      <c r="B299" s="29" t="s">
        <v>315</v>
      </c>
      <c r="C299" s="11" t="s">
        <v>5</v>
      </c>
      <c r="D299" s="31">
        <v>8.77</v>
      </c>
      <c r="E299" s="31">
        <v>2.41</v>
      </c>
      <c r="F299" s="31">
        <f t="shared" si="4"/>
        <v>6.3599999999999994</v>
      </c>
    </row>
    <row r="300" spans="1:6" ht="15.75" thickBot="1">
      <c r="A300" s="10" t="s">
        <v>292</v>
      </c>
      <c r="B300" s="30"/>
      <c r="C300" s="20"/>
      <c r="D300" s="48">
        <f>SUBTOTAL(9,D5:D299)</f>
        <v>18736.289999999994</v>
      </c>
      <c r="E300" s="47">
        <f>SUBTOTAL(9,E5:E299)</f>
        <v>3906.54</v>
      </c>
      <c r="F300" s="46">
        <f>SUBTOTAL(9,F5:F299)</f>
        <v>14829.750000000011</v>
      </c>
    </row>
    <row r="303" spans="1:6" ht="15.75">
      <c r="A303" s="90" t="s">
        <v>336</v>
      </c>
    </row>
    <row r="304" spans="1:6" ht="15.75">
      <c r="A304" s="90" t="s">
        <v>337</v>
      </c>
    </row>
    <row r="305" spans="1:1" ht="15.75">
      <c r="A305" s="90" t="s">
        <v>338</v>
      </c>
    </row>
    <row r="306" spans="1:1" ht="15.75">
      <c r="A306" s="90" t="s">
        <v>342</v>
      </c>
    </row>
    <row r="307" spans="1:1" ht="15.75">
      <c r="A307" s="90" t="s">
        <v>340</v>
      </c>
    </row>
    <row r="308" spans="1:1" ht="15.75">
      <c r="A308" s="90" t="s">
        <v>343</v>
      </c>
    </row>
  </sheetData>
  <autoFilter ref="A4:E299">
    <sortState ref="A5:E300">
      <sortCondition ref="B4:B299"/>
    </sortState>
  </autoFilter>
  <mergeCells count="3">
    <mergeCell ref="A1:F1"/>
    <mergeCell ref="A2:F2"/>
    <mergeCell ref="A3:F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8"/>
  <sheetViews>
    <sheetView tabSelected="1" topLeftCell="C1" workbookViewId="0">
      <selection activeCell="N5" sqref="N5"/>
    </sheetView>
  </sheetViews>
  <sheetFormatPr defaultRowHeight="15"/>
  <cols>
    <col min="1" max="1" width="10" customWidth="1"/>
    <col min="2" max="2" width="28.7109375" customWidth="1"/>
    <col min="3" max="3" width="28" customWidth="1"/>
    <col min="4" max="6" width="15.7109375" customWidth="1"/>
    <col min="7" max="7" width="16.42578125" customWidth="1"/>
    <col min="8" max="8" width="16.42578125" style="57" customWidth="1"/>
    <col min="9" max="9" width="16.7109375" style="57" customWidth="1"/>
    <col min="10" max="10" width="21" customWidth="1"/>
  </cols>
  <sheetData>
    <row r="1" spans="1:10" ht="18" customHeight="1">
      <c r="A1" s="65" t="s">
        <v>332</v>
      </c>
      <c r="B1" s="69"/>
      <c r="C1" s="69"/>
      <c r="D1" s="69"/>
      <c r="E1" s="69"/>
      <c r="F1" s="69"/>
      <c r="G1" s="69"/>
      <c r="H1" s="70"/>
      <c r="I1" s="70"/>
      <c r="J1" s="52"/>
    </row>
    <row r="2" spans="1:10" ht="18" customHeight="1">
      <c r="A2" s="66" t="s">
        <v>333</v>
      </c>
      <c r="B2" s="50"/>
      <c r="C2" s="50"/>
      <c r="D2" s="50"/>
      <c r="E2" s="50"/>
      <c r="F2" s="50"/>
      <c r="G2" s="50"/>
      <c r="H2" s="71"/>
      <c r="I2" s="71"/>
      <c r="J2" s="72"/>
    </row>
    <row r="3" spans="1:10" ht="18" customHeight="1">
      <c r="A3" s="66" t="s">
        <v>334</v>
      </c>
      <c r="B3" s="50"/>
      <c r="C3" s="50"/>
      <c r="D3" s="50"/>
      <c r="E3" s="50"/>
      <c r="F3" s="50"/>
      <c r="G3" s="50"/>
      <c r="H3" s="71"/>
      <c r="I3" s="71"/>
      <c r="J3" s="72"/>
    </row>
    <row r="4" spans="1:10" ht="16.5" customHeight="1" thickBot="1">
      <c r="A4" s="67" t="s">
        <v>335</v>
      </c>
      <c r="B4" s="73"/>
      <c r="C4" s="73"/>
      <c r="D4" s="73"/>
      <c r="E4" s="73"/>
      <c r="F4" s="73"/>
      <c r="G4" s="73"/>
      <c r="H4" s="74"/>
      <c r="I4" s="74"/>
      <c r="J4" s="54"/>
    </row>
    <row r="5" spans="1:10" ht="53.25" customHeight="1" thickBot="1">
      <c r="A5" s="68"/>
      <c r="B5" s="84" t="s">
        <v>1</v>
      </c>
      <c r="C5" s="35" t="s">
        <v>4</v>
      </c>
      <c r="D5" s="35" t="s">
        <v>331</v>
      </c>
      <c r="E5" s="35" t="s">
        <v>330</v>
      </c>
      <c r="F5" s="35" t="s">
        <v>318</v>
      </c>
      <c r="G5" s="35" t="s">
        <v>327</v>
      </c>
      <c r="H5" s="88" t="s">
        <v>328</v>
      </c>
      <c r="I5" s="88" t="s">
        <v>329</v>
      </c>
      <c r="J5" s="36" t="s">
        <v>344</v>
      </c>
    </row>
    <row r="6" spans="1:10">
      <c r="A6" s="75">
        <v>420005</v>
      </c>
      <c r="B6" s="83" t="s">
        <v>6</v>
      </c>
      <c r="C6" s="9" t="s">
        <v>5</v>
      </c>
      <c r="D6" s="37">
        <f>'FAIXA ETARIA &gt; 35  risco elev. '!D5+'FAIXA ETARIA 40 a 49 anos '!D5+'FAIXA ETÁRIA 50 a 69 anos '!D5</f>
        <v>477.65999999999997</v>
      </c>
      <c r="E6" s="37">
        <f>'FAIXA ETARIA &gt; 35  risco elev. '!E5+'FAIXA ETARIA 40 a 49 anos '!E5+'FAIXA ETÁRIA 50 a 69 anos '!E5</f>
        <v>49.69</v>
      </c>
      <c r="F6" s="85">
        <f>D6-E6</f>
        <v>427.96999999999997</v>
      </c>
      <c r="G6" s="86">
        <f t="shared" ref="G6:G70" si="0">F6/F$301</f>
        <v>4.0146159147997506E-4</v>
      </c>
      <c r="H6" s="87">
        <f t="shared" ref="H6:H69" si="1">H$301*G6</f>
        <v>2495.3484907337715</v>
      </c>
      <c r="I6" s="87">
        <f t="shared" ref="I6:I69" si="2">I$301*G6</f>
        <v>954.86445586739001</v>
      </c>
      <c r="J6" s="89">
        <f>H6+I6</f>
        <v>3450.2129466011615</v>
      </c>
    </row>
    <row r="7" spans="1:10">
      <c r="A7" s="75">
        <v>420010</v>
      </c>
      <c r="B7" s="17" t="s">
        <v>8</v>
      </c>
      <c r="C7" s="8" t="s">
        <v>7</v>
      </c>
      <c r="D7" s="13">
        <f>'FAIXA ETARIA &gt; 35  risco elev. '!D6+'FAIXA ETARIA 40 a 49 anos '!D6+'FAIXA ETÁRIA 50 a 69 anos '!D6</f>
        <v>3012.62</v>
      </c>
      <c r="E7" s="13">
        <f>'FAIXA ETARIA &gt; 35  risco elev. '!E6+'FAIXA ETARIA 40 a 49 anos '!E6+'FAIXA ETÁRIA 50 a 69 anos '!E6</f>
        <v>222.64</v>
      </c>
      <c r="F7" s="61">
        <f t="shared" ref="F7:F70" si="3">D7-E7</f>
        <v>2789.98</v>
      </c>
      <c r="G7" s="63">
        <f t="shared" si="0"/>
        <v>2.6171689861375822E-3</v>
      </c>
      <c r="H7" s="64">
        <f t="shared" si="1"/>
        <v>16267.430853044392</v>
      </c>
      <c r="I7" s="64">
        <f t="shared" si="2"/>
        <v>6224.8585989225912</v>
      </c>
      <c r="J7" s="76">
        <f t="shared" ref="J7:J70" si="4">H7+I7</f>
        <v>22492.289451966983</v>
      </c>
    </row>
    <row r="8" spans="1:10">
      <c r="A8" s="75">
        <v>420020</v>
      </c>
      <c r="B8" s="17" t="s">
        <v>10</v>
      </c>
      <c r="C8" s="8" t="s">
        <v>9</v>
      </c>
      <c r="D8" s="13">
        <f>'FAIXA ETARIA &gt; 35  risco elev. '!D7+'FAIXA ETARIA 40 a 49 anos '!D7+'FAIXA ETÁRIA 50 a 69 anos '!D7</f>
        <v>1820.6599999999999</v>
      </c>
      <c r="E8" s="13">
        <f>'FAIXA ETARIA &gt; 35  risco elev. '!E7+'FAIXA ETARIA 40 a 49 anos '!E7+'FAIXA ETÁRIA 50 a 69 anos '!E7</f>
        <v>39.61</v>
      </c>
      <c r="F8" s="61">
        <f t="shared" si="3"/>
        <v>1781.05</v>
      </c>
      <c r="G8" s="63">
        <f t="shared" si="0"/>
        <v>1.6707319847311954E-3</v>
      </c>
      <c r="H8" s="64">
        <f t="shared" si="1"/>
        <v>10384.700865531191</v>
      </c>
      <c r="I8" s="64">
        <f t="shared" si="2"/>
        <v>3973.7863381139218</v>
      </c>
      <c r="J8" s="76">
        <f t="shared" si="4"/>
        <v>14358.487203645112</v>
      </c>
    </row>
    <row r="9" spans="1:10">
      <c r="A9" s="75">
        <v>420030</v>
      </c>
      <c r="B9" s="17" t="s">
        <v>11</v>
      </c>
      <c r="C9" s="8" t="s">
        <v>9</v>
      </c>
      <c r="D9" s="13">
        <f>'FAIXA ETARIA &gt; 35  risco elev. '!D8+'FAIXA ETARIA 40 a 49 anos '!D8+'FAIXA ETÁRIA 50 a 69 anos '!D8</f>
        <v>944.27</v>
      </c>
      <c r="E9" s="13">
        <f>'FAIXA ETARIA &gt; 35  risco elev. '!E8+'FAIXA ETARIA 40 a 49 anos '!E8+'FAIXA ETÁRIA 50 a 69 anos '!E8</f>
        <v>39.69</v>
      </c>
      <c r="F9" s="61">
        <f t="shared" si="3"/>
        <v>904.57999999999993</v>
      </c>
      <c r="G9" s="63">
        <f t="shared" si="0"/>
        <v>8.4855042741536991E-4</v>
      </c>
      <c r="H9" s="64">
        <f t="shared" si="1"/>
        <v>5274.3003896253358</v>
      </c>
      <c r="I9" s="64">
        <f t="shared" si="2"/>
        <v>2018.2519557177459</v>
      </c>
      <c r="J9" s="76">
        <f t="shared" si="4"/>
        <v>7292.5523453430815</v>
      </c>
    </row>
    <row r="10" spans="1:10">
      <c r="A10" s="75">
        <v>420040</v>
      </c>
      <c r="B10" s="17" t="s">
        <v>12</v>
      </c>
      <c r="C10" s="8" t="s">
        <v>5</v>
      </c>
      <c r="D10" s="13">
        <f>'FAIXA ETARIA &gt; 35  risco elev. '!D9+'FAIXA ETARIA 40 a 49 anos '!D9+'FAIXA ETÁRIA 50 a 69 anos '!D9</f>
        <v>1205.6199999999999</v>
      </c>
      <c r="E10" s="13">
        <f>'FAIXA ETARIA &gt; 35  risco elev. '!E9+'FAIXA ETARIA 40 a 49 anos '!E9+'FAIXA ETÁRIA 50 a 69 anos '!E9</f>
        <v>173.55</v>
      </c>
      <c r="F10" s="61">
        <f t="shared" si="3"/>
        <v>1032.07</v>
      </c>
      <c r="G10" s="63">
        <f t="shared" si="0"/>
        <v>9.6814371268719277E-4</v>
      </c>
      <c r="H10" s="64">
        <f t="shared" si="1"/>
        <v>6017.6515102264257</v>
      </c>
      <c r="I10" s="64">
        <f t="shared" si="2"/>
        <v>2302.7010280324725</v>
      </c>
      <c r="J10" s="76">
        <f t="shared" si="4"/>
        <v>8320.3525382588978</v>
      </c>
    </row>
    <row r="11" spans="1:10">
      <c r="A11" s="75">
        <v>420050</v>
      </c>
      <c r="B11" s="17" t="s">
        <v>14</v>
      </c>
      <c r="C11" s="8" t="s">
        <v>13</v>
      </c>
      <c r="D11" s="13">
        <f>'FAIXA ETARIA &gt; 35  risco elev. '!D10+'FAIXA ETARIA 40 a 49 anos '!D10+'FAIXA ETÁRIA 50 a 69 anos '!D10</f>
        <v>1135.2</v>
      </c>
      <c r="E11" s="13">
        <f>'FAIXA ETARIA &gt; 35  risco elev. '!E10+'FAIXA ETARIA 40 a 49 anos '!E10+'FAIXA ETÁRIA 50 a 69 anos '!E10</f>
        <v>39.590000000000003</v>
      </c>
      <c r="F11" s="61">
        <f t="shared" si="3"/>
        <v>1095.6100000000001</v>
      </c>
      <c r="G11" s="63">
        <f t="shared" si="0"/>
        <v>1.0277480529975829E-3</v>
      </c>
      <c r="H11" s="64">
        <f t="shared" si="1"/>
        <v>6388.1317847812406</v>
      </c>
      <c r="I11" s="64">
        <f t="shared" si="2"/>
        <v>2444.4681788276544</v>
      </c>
      <c r="J11" s="76">
        <f t="shared" si="4"/>
        <v>8832.5999636088945</v>
      </c>
    </row>
    <row r="12" spans="1:10">
      <c r="A12" s="75">
        <v>420055</v>
      </c>
      <c r="B12" s="17" t="s">
        <v>15</v>
      </c>
      <c r="C12" s="8" t="s">
        <v>13</v>
      </c>
      <c r="D12" s="13">
        <f>'FAIXA ETARIA &gt; 35  risco elev. '!D11+'FAIXA ETARIA 40 a 49 anos '!D11+'FAIXA ETÁRIA 50 a 69 anos '!D11</f>
        <v>451.47</v>
      </c>
      <c r="E12" s="13">
        <f>'FAIXA ETARIA &gt; 35  risco elev. '!E11+'FAIXA ETARIA 40 a 49 anos '!E11+'FAIXA ETÁRIA 50 a 69 anos '!E11</f>
        <v>17.29</v>
      </c>
      <c r="F12" s="61">
        <f t="shared" si="3"/>
        <v>434.18</v>
      </c>
      <c r="G12" s="63">
        <f t="shared" si="0"/>
        <v>4.0728694485308691E-4</v>
      </c>
      <c r="H12" s="64">
        <f t="shared" si="1"/>
        <v>2531.5569028361547</v>
      </c>
      <c r="I12" s="64">
        <f t="shared" si="2"/>
        <v>968.71988561932721</v>
      </c>
      <c r="J12" s="76">
        <f t="shared" si="4"/>
        <v>3500.2767884554819</v>
      </c>
    </row>
    <row r="13" spans="1:10">
      <c r="A13" s="75">
        <v>420060</v>
      </c>
      <c r="B13" s="17" t="s">
        <v>17</v>
      </c>
      <c r="C13" s="8" t="s">
        <v>16</v>
      </c>
      <c r="D13" s="13">
        <f>'FAIXA ETARIA &gt; 35  risco elev. '!D12+'FAIXA ETARIA 40 a 49 anos '!D12+'FAIXA ETÁRIA 50 a 69 anos '!D12</f>
        <v>1239.5999999999999</v>
      </c>
      <c r="E13" s="13">
        <f>'FAIXA ETARIA &gt; 35  risco elev. '!E12+'FAIXA ETARIA 40 a 49 anos '!E12+'FAIXA ETÁRIA 50 a 69 anos '!E12</f>
        <v>48.769999999999996</v>
      </c>
      <c r="F13" s="61">
        <f t="shared" si="3"/>
        <v>1190.83</v>
      </c>
      <c r="G13" s="63">
        <f t="shared" si="0"/>
        <v>1.1170701380519633E-3</v>
      </c>
      <c r="H13" s="64">
        <f t="shared" si="1"/>
        <v>6943.3274370177751</v>
      </c>
      <c r="I13" s="64">
        <f t="shared" si="2"/>
        <v>2656.9181016906887</v>
      </c>
      <c r="J13" s="76">
        <f t="shared" si="4"/>
        <v>9600.2455387084628</v>
      </c>
    </row>
    <row r="14" spans="1:10">
      <c r="A14" s="75">
        <v>420070</v>
      </c>
      <c r="B14" s="17" t="s">
        <v>18</v>
      </c>
      <c r="C14" s="8" t="s">
        <v>16</v>
      </c>
      <c r="D14" s="13">
        <f>'FAIXA ETARIA &gt; 35  risco elev. '!D13+'FAIXA ETARIA 40 a 49 anos '!D13+'FAIXA ETÁRIA 50 a 69 anos '!D13</f>
        <v>1772.8400000000001</v>
      </c>
      <c r="E14" s="13">
        <f>'FAIXA ETARIA &gt; 35  risco elev. '!E13+'FAIXA ETARIA 40 a 49 anos '!E13+'FAIXA ETÁRIA 50 a 69 anos '!E13</f>
        <v>42.58</v>
      </c>
      <c r="F14" s="61">
        <f t="shared" si="3"/>
        <v>1730.2600000000002</v>
      </c>
      <c r="G14" s="63">
        <f t="shared" si="0"/>
        <v>1.6230879110081123E-3</v>
      </c>
      <c r="H14" s="64">
        <f t="shared" si="1"/>
        <v>10088.561533698661</v>
      </c>
      <c r="I14" s="64">
        <f t="shared" si="2"/>
        <v>3860.4663256983213</v>
      </c>
      <c r="J14" s="76">
        <f t="shared" si="4"/>
        <v>13949.027859396982</v>
      </c>
    </row>
    <row r="15" spans="1:10">
      <c r="A15" s="75">
        <v>420075</v>
      </c>
      <c r="B15" s="17" t="s">
        <v>20</v>
      </c>
      <c r="C15" s="8" t="s">
        <v>19</v>
      </c>
      <c r="D15" s="13">
        <f>'FAIXA ETARIA &gt; 35  risco elev. '!D14+'FAIXA ETARIA 40 a 49 anos '!D14+'FAIXA ETÁRIA 50 a 69 anos '!D14</f>
        <v>427.06</v>
      </c>
      <c r="E15" s="13">
        <f>'FAIXA ETARIA &gt; 35  risco elev. '!E14+'FAIXA ETARIA 40 a 49 anos '!E14+'FAIXA ETÁRIA 50 a 69 anos '!E14</f>
        <v>50.75</v>
      </c>
      <c r="F15" s="61">
        <f t="shared" si="3"/>
        <v>376.31</v>
      </c>
      <c r="G15" s="63">
        <f t="shared" si="0"/>
        <v>3.5300140544858153E-4</v>
      </c>
      <c r="H15" s="64">
        <f t="shared" si="1"/>
        <v>2194.1364828096025</v>
      </c>
      <c r="I15" s="64">
        <f t="shared" si="2"/>
        <v>839.60334459765306</v>
      </c>
      <c r="J15" s="76">
        <f t="shared" si="4"/>
        <v>3033.7398274072557</v>
      </c>
    </row>
    <row r="16" spans="1:10">
      <c r="A16" s="75">
        <v>420080</v>
      </c>
      <c r="B16" s="17" t="s">
        <v>22</v>
      </c>
      <c r="C16" s="8" t="s">
        <v>21</v>
      </c>
      <c r="D16" s="13">
        <f>'FAIXA ETARIA &gt; 35  risco elev. '!D15+'FAIXA ETARIA 40 a 49 anos '!D15+'FAIXA ETÁRIA 50 a 69 anos '!D15</f>
        <v>1052.76</v>
      </c>
      <c r="E16" s="13">
        <f>'FAIXA ETARIA &gt; 35  risco elev. '!E15+'FAIXA ETARIA 40 a 49 anos '!E15+'FAIXA ETÁRIA 50 a 69 anos '!E15</f>
        <v>29.41</v>
      </c>
      <c r="F16" s="61">
        <f t="shared" si="3"/>
        <v>1023.35</v>
      </c>
      <c r="G16" s="63">
        <f t="shared" si="0"/>
        <v>9.5996382840159947E-4</v>
      </c>
      <c r="H16" s="64">
        <f t="shared" si="1"/>
        <v>5966.8081360665592</v>
      </c>
      <c r="I16" s="64">
        <f t="shared" si="2"/>
        <v>2283.2454165289473</v>
      </c>
      <c r="J16" s="76">
        <f t="shared" si="4"/>
        <v>8250.0535525955056</v>
      </c>
    </row>
    <row r="17" spans="1:10">
      <c r="A17" s="75">
        <v>420090</v>
      </c>
      <c r="B17" s="17" t="s">
        <v>23</v>
      </c>
      <c r="C17" s="8" t="s">
        <v>16</v>
      </c>
      <c r="D17" s="13">
        <f>'FAIXA ETARIA &gt; 35  risco elev. '!D16+'FAIXA ETARIA 40 a 49 anos '!D16+'FAIXA ETÁRIA 50 a 69 anos '!D16</f>
        <v>883.41000000000008</v>
      </c>
      <c r="E17" s="13">
        <f>'FAIXA ETARIA &gt; 35  risco elev. '!E16+'FAIXA ETARIA 40 a 49 anos '!E16+'FAIXA ETÁRIA 50 a 69 anos '!E16</f>
        <v>37.549999999999997</v>
      </c>
      <c r="F17" s="61">
        <f t="shared" si="3"/>
        <v>845.86000000000013</v>
      </c>
      <c r="G17" s="63">
        <f t="shared" si="0"/>
        <v>7.9346753690504425E-4</v>
      </c>
      <c r="H17" s="64">
        <f t="shared" si="1"/>
        <v>4931.9239067506333</v>
      </c>
      <c r="I17" s="64">
        <f t="shared" si="2"/>
        <v>1887.2389388040999</v>
      </c>
      <c r="J17" s="76">
        <f t="shared" si="4"/>
        <v>6819.1628455547334</v>
      </c>
    </row>
    <row r="18" spans="1:10">
      <c r="A18" s="75">
        <v>420100</v>
      </c>
      <c r="B18" s="17" t="s">
        <v>25</v>
      </c>
      <c r="C18" s="8" t="s">
        <v>24</v>
      </c>
      <c r="D18" s="13">
        <f>'FAIXA ETARIA &gt; 35  risco elev. '!D17+'FAIXA ETARIA 40 a 49 anos '!D17+'FAIXA ETÁRIA 50 a 69 anos '!D17</f>
        <v>1319.9</v>
      </c>
      <c r="E18" s="13">
        <f>'FAIXA ETARIA &gt; 35  risco elev. '!E17+'FAIXA ETARIA 40 a 49 anos '!E17+'FAIXA ETÁRIA 50 a 69 anos '!E17</f>
        <v>40.54</v>
      </c>
      <c r="F18" s="61">
        <f t="shared" si="3"/>
        <v>1279.3600000000001</v>
      </c>
      <c r="G18" s="63">
        <f t="shared" si="0"/>
        <v>1.2001166008734749E-3</v>
      </c>
      <c r="H18" s="64">
        <f t="shared" si="1"/>
        <v>7459.5159593082662</v>
      </c>
      <c r="I18" s="64">
        <f t="shared" si="2"/>
        <v>2854.4416437098498</v>
      </c>
      <c r="J18" s="76">
        <f t="shared" si="4"/>
        <v>10313.957603018116</v>
      </c>
    </row>
    <row r="19" spans="1:10">
      <c r="A19" s="75">
        <v>420110</v>
      </c>
      <c r="B19" s="17" t="s">
        <v>26</v>
      </c>
      <c r="C19" s="8" t="s">
        <v>16</v>
      </c>
      <c r="D19" s="13">
        <f>'FAIXA ETARIA &gt; 35  risco elev. '!D18+'FAIXA ETARIA 40 a 49 anos '!D18+'FAIXA ETÁRIA 50 a 69 anos '!D18</f>
        <v>614.53</v>
      </c>
      <c r="E19" s="13">
        <f>'FAIXA ETARIA &gt; 35  risco elev. '!E18+'FAIXA ETARIA 40 a 49 anos '!E18+'FAIXA ETÁRIA 50 a 69 anos '!E18</f>
        <v>15.21</v>
      </c>
      <c r="F19" s="61">
        <f t="shared" si="3"/>
        <v>599.31999999999994</v>
      </c>
      <c r="G19" s="63">
        <f t="shared" si="0"/>
        <v>5.621981938121332E-4</v>
      </c>
      <c r="H19" s="64">
        <f t="shared" si="1"/>
        <v>3494.4324542995159</v>
      </c>
      <c r="I19" s="64">
        <f t="shared" si="2"/>
        <v>1337.1716842078747</v>
      </c>
      <c r="J19" s="76">
        <f t="shared" si="4"/>
        <v>4831.6041385073904</v>
      </c>
    </row>
    <row r="20" spans="1:10">
      <c r="A20" s="75">
        <v>420120</v>
      </c>
      <c r="B20" s="17" t="s">
        <v>27</v>
      </c>
      <c r="C20" s="8" t="s">
        <v>16</v>
      </c>
      <c r="D20" s="13">
        <f>'FAIXA ETARIA &gt; 35  risco elev. '!D19+'FAIXA ETARIA 40 a 49 anos '!D19+'FAIXA ETÁRIA 50 a 69 anos '!D19</f>
        <v>1570.37</v>
      </c>
      <c r="E20" s="13">
        <f>'FAIXA ETARIA &gt; 35  risco elev. '!E19+'FAIXA ETARIA 40 a 49 anos '!E19+'FAIXA ETÁRIA 50 a 69 anos '!E19</f>
        <v>228.28</v>
      </c>
      <c r="F20" s="61">
        <f t="shared" si="3"/>
        <v>1342.09</v>
      </c>
      <c r="G20" s="63">
        <f t="shared" si="0"/>
        <v>1.258961112483024E-3</v>
      </c>
      <c r="H20" s="64">
        <f t="shared" si="1"/>
        <v>7825.2733975018991</v>
      </c>
      <c r="I20" s="64">
        <f t="shared" si="2"/>
        <v>2994.401564537387</v>
      </c>
      <c r="J20" s="76">
        <f t="shared" si="4"/>
        <v>10819.674962039286</v>
      </c>
    </row>
    <row r="21" spans="1:10">
      <c r="A21" s="75">
        <v>420125</v>
      </c>
      <c r="B21" s="17" t="s">
        <v>29</v>
      </c>
      <c r="C21" s="8" t="s">
        <v>28</v>
      </c>
      <c r="D21" s="13">
        <f>'FAIXA ETARIA &gt; 35  risco elev. '!D20+'FAIXA ETARIA 40 a 49 anos '!D20+'FAIXA ETÁRIA 50 a 69 anos '!D20</f>
        <v>1858.17</v>
      </c>
      <c r="E21" s="13">
        <f>'FAIXA ETARIA &gt; 35  risco elev. '!E20+'FAIXA ETARIA 40 a 49 anos '!E20+'FAIXA ETÁRIA 50 a 69 anos '!E20</f>
        <v>109.75999999999999</v>
      </c>
      <c r="F21" s="61">
        <f t="shared" si="3"/>
        <v>1748.41</v>
      </c>
      <c r="G21" s="63">
        <f t="shared" si="0"/>
        <v>1.6401137022676901E-3</v>
      </c>
      <c r="H21" s="64">
        <f t="shared" si="1"/>
        <v>10194.388052162147</v>
      </c>
      <c r="I21" s="64">
        <f t="shared" si="2"/>
        <v>3900.9616638621951</v>
      </c>
      <c r="J21" s="76">
        <f t="shared" si="4"/>
        <v>14095.349716024342</v>
      </c>
    </row>
    <row r="22" spans="1:10">
      <c r="A22" s="75">
        <v>420127</v>
      </c>
      <c r="B22" s="17" t="s">
        <v>30</v>
      </c>
      <c r="C22" s="8" t="s">
        <v>19</v>
      </c>
      <c r="D22" s="13">
        <f>'FAIXA ETARIA &gt; 35  risco elev. '!D21+'FAIXA ETARIA 40 a 49 anos '!D21+'FAIXA ETÁRIA 50 a 69 anos '!D21</f>
        <v>806.64</v>
      </c>
      <c r="E22" s="13">
        <f>'FAIXA ETARIA &gt; 35  risco elev. '!E21+'FAIXA ETARIA 40 a 49 anos '!E21+'FAIXA ETÁRIA 50 a 69 anos '!E21</f>
        <v>94.59</v>
      </c>
      <c r="F22" s="61">
        <f t="shared" si="3"/>
        <v>712.05</v>
      </c>
      <c r="G22" s="63">
        <f t="shared" si="0"/>
        <v>6.6794571164641506E-4</v>
      </c>
      <c r="H22" s="64">
        <f t="shared" si="1"/>
        <v>4151.7230012079863</v>
      </c>
      <c r="I22" s="64">
        <f t="shared" si="2"/>
        <v>1588.6890104455338</v>
      </c>
      <c r="J22" s="76">
        <f t="shared" si="4"/>
        <v>5740.4120116535196</v>
      </c>
    </row>
    <row r="23" spans="1:10">
      <c r="A23" s="75">
        <v>420130</v>
      </c>
      <c r="B23" s="17" t="s">
        <v>32</v>
      </c>
      <c r="C23" s="8" t="s">
        <v>31</v>
      </c>
      <c r="D23" s="13">
        <f>'FAIXA ETARIA &gt; 35  risco elev. '!D22+'FAIXA ETARIA 40 a 49 anos '!D22+'FAIXA ETÁRIA 50 a 69 anos '!D22</f>
        <v>5495.54</v>
      </c>
      <c r="E23" s="13">
        <f>'FAIXA ETARIA &gt; 35  risco elev. '!E22+'FAIXA ETARIA 40 a 49 anos '!E22+'FAIXA ETÁRIA 50 a 69 anos '!E22</f>
        <v>703.93000000000006</v>
      </c>
      <c r="F23" s="61">
        <f t="shared" si="3"/>
        <v>4791.6099999999997</v>
      </c>
      <c r="G23" s="63">
        <f t="shared" si="0"/>
        <v>4.4948182731298072E-3</v>
      </c>
      <c r="H23" s="64">
        <f t="shared" si="1"/>
        <v>27938.259180981957</v>
      </c>
      <c r="I23" s="64">
        <f t="shared" si="2"/>
        <v>10690.791586743802</v>
      </c>
      <c r="J23" s="76">
        <f t="shared" si="4"/>
        <v>38629.050767725756</v>
      </c>
    </row>
    <row r="24" spans="1:10">
      <c r="A24" s="75">
        <v>420140</v>
      </c>
      <c r="B24" s="17" t="s">
        <v>34</v>
      </c>
      <c r="C24" s="8" t="s">
        <v>33</v>
      </c>
      <c r="D24" s="13">
        <f>'FAIXA ETARIA &gt; 35  risco elev. '!D23+'FAIXA ETARIA 40 a 49 anos '!D23+'FAIXA ETÁRIA 50 a 69 anos '!D23</f>
        <v>12482.42</v>
      </c>
      <c r="E24" s="13">
        <f>'FAIXA ETARIA &gt; 35  risco elev. '!E23+'FAIXA ETARIA 40 a 49 anos '!E23+'FAIXA ETÁRIA 50 a 69 anos '!E23</f>
        <v>1202.74</v>
      </c>
      <c r="F24" s="61">
        <f t="shared" si="3"/>
        <v>11279.68</v>
      </c>
      <c r="G24" s="63">
        <f t="shared" si="0"/>
        <v>1.0581018025059808E-2</v>
      </c>
      <c r="H24" s="64">
        <f t="shared" si="1"/>
        <v>65768.003514171345</v>
      </c>
      <c r="I24" s="64">
        <f t="shared" si="2"/>
        <v>25166.636693128687</v>
      </c>
      <c r="J24" s="76">
        <f t="shared" si="4"/>
        <v>90934.640207300035</v>
      </c>
    </row>
    <row r="25" spans="1:10">
      <c r="A25" s="75">
        <v>420150</v>
      </c>
      <c r="B25" s="17" t="s">
        <v>36</v>
      </c>
      <c r="C25" s="8" t="s">
        <v>35</v>
      </c>
      <c r="D25" s="13">
        <f>'FAIXA ETARIA &gt; 35  risco elev. '!D24+'FAIXA ETARIA 40 a 49 anos '!D24+'FAIXA ETÁRIA 50 a 69 anos '!D24</f>
        <v>1543.3400000000001</v>
      </c>
      <c r="E25" s="13">
        <f>'FAIXA ETARIA &gt; 35  risco elev. '!E24+'FAIXA ETARIA 40 a 49 anos '!E24+'FAIXA ETÁRIA 50 a 69 anos '!E24</f>
        <v>126.94</v>
      </c>
      <c r="F25" s="61">
        <f t="shared" si="3"/>
        <v>1416.4</v>
      </c>
      <c r="G25" s="63">
        <f t="shared" si="0"/>
        <v>1.3286683603342215E-3</v>
      </c>
      <c r="H25" s="64">
        <f t="shared" si="1"/>
        <v>8258.5499036738893</v>
      </c>
      <c r="I25" s="64">
        <f t="shared" si="2"/>
        <v>3160.1981804579091</v>
      </c>
      <c r="J25" s="76">
        <f t="shared" si="4"/>
        <v>11418.748084131799</v>
      </c>
    </row>
    <row r="26" spans="1:10">
      <c r="A26" s="75">
        <v>420160</v>
      </c>
      <c r="B26" s="17" t="s">
        <v>38</v>
      </c>
      <c r="C26" s="8" t="s">
        <v>37</v>
      </c>
      <c r="D26" s="13">
        <f>'FAIXA ETARIA &gt; 35  risco elev. '!D25+'FAIXA ETARIA 40 a 49 anos '!D25+'FAIXA ETÁRIA 50 a 69 anos '!D25</f>
        <v>768.76</v>
      </c>
      <c r="E26" s="13">
        <f>'FAIXA ETARIA &gt; 35  risco elev. '!E25+'FAIXA ETARIA 40 a 49 anos '!E25+'FAIXA ETÁRIA 50 a 69 anos '!E25</f>
        <v>108.58</v>
      </c>
      <c r="F26" s="61">
        <f t="shared" si="3"/>
        <v>660.18</v>
      </c>
      <c r="G26" s="63">
        <f t="shared" si="0"/>
        <v>6.192885329888776E-4</v>
      </c>
      <c r="H26" s="64">
        <f t="shared" si="1"/>
        <v>3849.2865542272152</v>
      </c>
      <c r="I26" s="64">
        <f t="shared" si="2"/>
        <v>1472.9593580730741</v>
      </c>
      <c r="J26" s="76">
        <f t="shared" si="4"/>
        <v>5322.2459123002891</v>
      </c>
    </row>
    <row r="27" spans="1:10">
      <c r="A27" s="75">
        <v>420165</v>
      </c>
      <c r="B27" s="17" t="s">
        <v>39</v>
      </c>
      <c r="C27" s="8" t="s">
        <v>13</v>
      </c>
      <c r="D27" s="13">
        <f>'FAIXA ETARIA &gt; 35  risco elev. '!D26+'FAIXA ETARIA 40 a 49 anos '!D26+'FAIXA ETÁRIA 50 a 69 anos '!D26</f>
        <v>409.87</v>
      </c>
      <c r="E27" s="13">
        <f>'FAIXA ETARIA &gt; 35  risco elev. '!E26+'FAIXA ETARIA 40 a 49 anos '!E26+'FAIXA ETÁRIA 50 a 69 anos '!E26</f>
        <v>6.09</v>
      </c>
      <c r="F27" s="61">
        <f t="shared" si="3"/>
        <v>403.78000000000003</v>
      </c>
      <c r="G27" s="63">
        <f t="shared" si="0"/>
        <v>3.7876991706844955E-4</v>
      </c>
      <c r="H27" s="64">
        <f t="shared" si="1"/>
        <v>2354.3047727375338</v>
      </c>
      <c r="I27" s="64">
        <f t="shared" si="2"/>
        <v>900.89298312997357</v>
      </c>
      <c r="J27" s="76">
        <f t="shared" si="4"/>
        <v>3255.1977558675071</v>
      </c>
    </row>
    <row r="28" spans="1:10">
      <c r="A28" s="75">
        <v>420170</v>
      </c>
      <c r="B28" s="17" t="s">
        <v>40</v>
      </c>
      <c r="C28" s="8" t="s">
        <v>28</v>
      </c>
      <c r="D28" s="13">
        <f>'FAIXA ETARIA &gt; 35  risco elev. '!D27+'FAIXA ETARIA 40 a 49 anos '!D27+'FAIXA ETÁRIA 50 a 69 anos '!D27</f>
        <v>1579.15</v>
      </c>
      <c r="E28" s="13">
        <f>'FAIXA ETARIA &gt; 35  risco elev. '!E27+'FAIXA ETARIA 40 a 49 anos '!E27+'FAIXA ETÁRIA 50 a 69 anos '!E27</f>
        <v>141.17000000000002</v>
      </c>
      <c r="F28" s="61">
        <f t="shared" si="3"/>
        <v>1437.98</v>
      </c>
      <c r="G28" s="63">
        <f t="shared" si="0"/>
        <v>1.3489116978208161E-3</v>
      </c>
      <c r="H28" s="64">
        <f t="shared" si="1"/>
        <v>8384.3755933952125</v>
      </c>
      <c r="I28" s="64">
        <f t="shared" si="2"/>
        <v>3208.3463566329174</v>
      </c>
      <c r="J28" s="76">
        <f t="shared" si="4"/>
        <v>11592.72195002813</v>
      </c>
    </row>
    <row r="29" spans="1:10">
      <c r="A29" s="75">
        <v>420180</v>
      </c>
      <c r="B29" s="17" t="s">
        <v>41</v>
      </c>
      <c r="C29" s="8" t="s">
        <v>9</v>
      </c>
      <c r="D29" s="13">
        <f>'FAIXA ETARIA &gt; 35  risco elev. '!D28+'FAIXA ETARIA 40 a 49 anos '!D28+'FAIXA ETÁRIA 50 a 69 anos '!D28</f>
        <v>615.79999999999995</v>
      </c>
      <c r="E29" s="13">
        <f>'FAIXA ETARIA &gt; 35  risco elev. '!E28+'FAIXA ETARIA 40 a 49 anos '!E28+'FAIXA ETÁRIA 50 a 69 anos '!E28</f>
        <v>23.33</v>
      </c>
      <c r="F29" s="61">
        <f t="shared" si="3"/>
        <v>592.46999999999991</v>
      </c>
      <c r="G29" s="63">
        <f t="shared" si="0"/>
        <v>5.5577248195934489E-4</v>
      </c>
      <c r="H29" s="64">
        <f t="shared" si="1"/>
        <v>3454.4924184055835</v>
      </c>
      <c r="I29" s="64">
        <f t="shared" si="2"/>
        <v>1321.8883196666882</v>
      </c>
      <c r="J29" s="76">
        <f t="shared" si="4"/>
        <v>4776.3807380722719</v>
      </c>
    </row>
    <row r="30" spans="1:10">
      <c r="A30" s="75">
        <v>420190</v>
      </c>
      <c r="B30" s="17" t="s">
        <v>42</v>
      </c>
      <c r="C30" s="8" t="s">
        <v>9</v>
      </c>
      <c r="D30" s="13">
        <f>'FAIXA ETARIA &gt; 35  risco elev. '!D29+'FAIXA ETARIA 40 a 49 anos '!D29+'FAIXA ETÁRIA 50 a 69 anos '!D29</f>
        <v>1006.37</v>
      </c>
      <c r="E30" s="13">
        <f>'FAIXA ETARIA &gt; 35  risco elev. '!E29+'FAIXA ETARIA 40 a 49 anos '!E29+'FAIXA ETÁRIA 50 a 69 anos '!E29</f>
        <v>23.42</v>
      </c>
      <c r="F30" s="61">
        <f t="shared" si="3"/>
        <v>982.95</v>
      </c>
      <c r="G30" s="63">
        <f t="shared" si="0"/>
        <v>9.2206619937201567E-4</v>
      </c>
      <c r="H30" s="64">
        <f t="shared" si="1"/>
        <v>5731.2493842249714</v>
      </c>
      <c r="I30" s="64">
        <f t="shared" si="2"/>
        <v>2193.1070329575696</v>
      </c>
      <c r="J30" s="76">
        <f t="shared" si="4"/>
        <v>7924.356417182541</v>
      </c>
    </row>
    <row r="31" spans="1:10">
      <c r="A31" s="75">
        <v>420195</v>
      </c>
      <c r="B31" s="17" t="s">
        <v>43</v>
      </c>
      <c r="C31" s="8" t="s">
        <v>33</v>
      </c>
      <c r="D31" s="13">
        <f>'FAIXA ETARIA &gt; 35  risco elev. '!D30+'FAIXA ETARIA 40 a 49 anos '!D30+'FAIXA ETÁRIA 50 a 69 anos '!D30</f>
        <v>2724.45</v>
      </c>
      <c r="E31" s="13">
        <f>'FAIXA ETARIA &gt; 35  risco elev. '!E30+'FAIXA ETARIA 40 a 49 anos '!E30+'FAIXA ETÁRIA 50 a 69 anos '!E30</f>
        <v>164.32999999999998</v>
      </c>
      <c r="F31" s="61">
        <f t="shared" si="3"/>
        <v>2560.12</v>
      </c>
      <c r="G31" s="63">
        <f t="shared" si="0"/>
        <v>2.4015464859212417E-3</v>
      </c>
      <c r="H31" s="64">
        <f t="shared" si="1"/>
        <v>14927.194845660544</v>
      </c>
      <c r="I31" s="64">
        <f t="shared" si="2"/>
        <v>5712.0068947711816</v>
      </c>
      <c r="J31" s="76">
        <f t="shared" si="4"/>
        <v>20639.201740431727</v>
      </c>
    </row>
    <row r="32" spans="1:10">
      <c r="A32" s="75">
        <v>420205</v>
      </c>
      <c r="B32" s="17" t="s">
        <v>44</v>
      </c>
      <c r="C32" s="8" t="s">
        <v>31</v>
      </c>
      <c r="D32" s="13">
        <f>'FAIXA ETARIA &gt; 35  risco elev. '!D31+'FAIXA ETARIA 40 a 49 anos '!D31+'FAIXA ETÁRIA 50 a 69 anos '!D31</f>
        <v>2620.38</v>
      </c>
      <c r="E32" s="13">
        <f>'FAIXA ETARIA &gt; 35  risco elev. '!E31+'FAIXA ETARIA 40 a 49 anos '!E31+'FAIXA ETÁRIA 50 a 69 anos '!E31</f>
        <v>214.1</v>
      </c>
      <c r="F32" s="61">
        <f t="shared" si="3"/>
        <v>2406.2800000000002</v>
      </c>
      <c r="G32" s="63">
        <f t="shared" si="0"/>
        <v>2.2572353163689851E-3</v>
      </c>
      <c r="H32" s="64">
        <f t="shared" si="1"/>
        <v>14030.205776766736</v>
      </c>
      <c r="I32" s="64">
        <f t="shared" si="2"/>
        <v>5368.7670698053216</v>
      </c>
      <c r="J32" s="76">
        <f t="shared" si="4"/>
        <v>19398.972846572058</v>
      </c>
    </row>
    <row r="33" spans="1:10">
      <c r="A33" s="75">
        <v>420200</v>
      </c>
      <c r="B33" s="17" t="s">
        <v>46</v>
      </c>
      <c r="C33" s="8" t="s">
        <v>45</v>
      </c>
      <c r="D33" s="13">
        <f>'FAIXA ETARIA &gt; 35  risco elev. '!D32+'FAIXA ETARIA 40 a 49 anos '!D32+'FAIXA ETÁRIA 50 a 69 anos '!D32</f>
        <v>30096.84</v>
      </c>
      <c r="E33" s="13">
        <f>'FAIXA ETARIA &gt; 35  risco elev. '!E32+'FAIXA ETARIA 40 a 49 anos '!E32+'FAIXA ETÁRIA 50 a 69 anos '!E32</f>
        <v>7795.48</v>
      </c>
      <c r="F33" s="61">
        <f t="shared" si="3"/>
        <v>22301.360000000001</v>
      </c>
      <c r="G33" s="63">
        <f t="shared" si="0"/>
        <v>2.0920016537999995E-2</v>
      </c>
      <c r="H33" s="64">
        <f t="shared" si="1"/>
        <v>130031.69618737412</v>
      </c>
      <c r="I33" s="64">
        <f t="shared" si="2"/>
        <v>49757.637174341144</v>
      </c>
      <c r="J33" s="76">
        <f t="shared" si="4"/>
        <v>179789.33336171525</v>
      </c>
    </row>
    <row r="34" spans="1:10">
      <c r="A34" s="75">
        <v>420207</v>
      </c>
      <c r="B34" s="17" t="s">
        <v>47</v>
      </c>
      <c r="C34" s="8" t="s">
        <v>33</v>
      </c>
      <c r="D34" s="13">
        <f>'FAIXA ETARIA &gt; 35  risco elev. '!D33+'FAIXA ETARIA 40 a 49 anos '!D33+'FAIXA ETÁRIA 50 a 69 anos '!D33</f>
        <v>2343.2200000000003</v>
      </c>
      <c r="E34" s="13">
        <f>'FAIXA ETARIA &gt; 35  risco elev. '!E33+'FAIXA ETARIA 40 a 49 anos '!E33+'FAIXA ETÁRIA 50 a 69 anos '!E33</f>
        <v>126.84</v>
      </c>
      <c r="F34" s="61">
        <f t="shared" si="3"/>
        <v>2216.38</v>
      </c>
      <c r="G34" s="63">
        <f t="shared" si="0"/>
        <v>2.0790976987274511E-3</v>
      </c>
      <c r="H34" s="64">
        <f t="shared" si="1"/>
        <v>12922.963029867788</v>
      </c>
      <c r="I34" s="64">
        <f t="shared" si="2"/>
        <v>4945.0720440576815</v>
      </c>
      <c r="J34" s="76">
        <f t="shared" si="4"/>
        <v>17868.035073925468</v>
      </c>
    </row>
    <row r="35" spans="1:10">
      <c r="A35" s="75">
        <v>421280</v>
      </c>
      <c r="B35" s="17" t="s">
        <v>48</v>
      </c>
      <c r="C35" s="8" t="s">
        <v>45</v>
      </c>
      <c r="D35" s="13">
        <f>'FAIXA ETARIA &gt; 35  risco elev. '!D34+'FAIXA ETARIA 40 a 49 anos '!D34+'FAIXA ETÁRIA 50 a 69 anos '!D34</f>
        <v>4429.8099999999995</v>
      </c>
      <c r="E35" s="13">
        <f>'FAIXA ETARIA &gt; 35  risco elev. '!E34+'FAIXA ETARIA 40 a 49 anos '!E34+'FAIXA ETÁRIA 50 a 69 anos '!E34</f>
        <v>568.27</v>
      </c>
      <c r="F35" s="61">
        <f t="shared" si="3"/>
        <v>3861.5399999999995</v>
      </c>
      <c r="G35" s="63">
        <f t="shared" si="0"/>
        <v>3.6223566931410682E-3</v>
      </c>
      <c r="H35" s="64">
        <f t="shared" si="1"/>
        <v>22515.335212533795</v>
      </c>
      <c r="I35" s="64">
        <f t="shared" si="2"/>
        <v>8615.6676657479766</v>
      </c>
      <c r="J35" s="76">
        <f t="shared" si="4"/>
        <v>31131.002878281772</v>
      </c>
    </row>
    <row r="36" spans="1:10">
      <c r="A36" s="75">
        <v>422000</v>
      </c>
      <c r="B36" s="12" t="s">
        <v>50</v>
      </c>
      <c r="C36" s="8" t="s">
        <v>49</v>
      </c>
      <c r="D36" s="13">
        <f>'FAIXA ETARIA &gt; 35  risco elev. '!D35+'FAIXA ETARIA 40 a 49 anos '!D35+'FAIXA ETÁRIA 50 a 69 anos '!D35</f>
        <v>2427.09</v>
      </c>
      <c r="E36" s="13">
        <f>'FAIXA ETARIA &gt; 35  risco elev. '!E35+'FAIXA ETARIA 40 a 49 anos '!E35+'FAIXA ETÁRIA 50 a 69 anos '!E35</f>
        <v>0</v>
      </c>
      <c r="F36" s="61">
        <f t="shared" si="3"/>
        <v>2427.09</v>
      </c>
      <c r="G36" s="63">
        <f t="shared" si="0"/>
        <v>2.2767563475597189E-3</v>
      </c>
      <c r="H36" s="64">
        <f t="shared" si="1"/>
        <v>14151.541856613852</v>
      </c>
      <c r="I36" s="64">
        <f t="shared" si="2"/>
        <v>5415.1972619370144</v>
      </c>
      <c r="J36" s="76">
        <f t="shared" si="4"/>
        <v>19566.739118550868</v>
      </c>
    </row>
    <row r="37" spans="1:10">
      <c r="A37" s="75">
        <v>420208</v>
      </c>
      <c r="B37" s="17" t="s">
        <v>51</v>
      </c>
      <c r="C37" s="8" t="s">
        <v>21</v>
      </c>
      <c r="D37" s="13">
        <f>'FAIXA ETARIA &gt; 35  risco elev. '!D36+'FAIXA ETARIA 40 a 49 anos '!D36+'FAIXA ETÁRIA 50 a 69 anos '!D36</f>
        <v>512.21</v>
      </c>
      <c r="E37" s="13">
        <f>'FAIXA ETARIA &gt; 35  risco elev. '!E36+'FAIXA ETARIA 40 a 49 anos '!E36+'FAIXA ETÁRIA 50 a 69 anos '!E36</f>
        <v>10.120000000000001</v>
      </c>
      <c r="F37" s="61">
        <f t="shared" si="3"/>
        <v>502.09000000000003</v>
      </c>
      <c r="G37" s="63">
        <f t="shared" si="0"/>
        <v>4.7099060790751856E-4</v>
      </c>
      <c r="H37" s="64">
        <f t="shared" si="1"/>
        <v>2927.5171710926456</v>
      </c>
      <c r="I37" s="64">
        <f t="shared" si="2"/>
        <v>1120.2371536473536</v>
      </c>
      <c r="J37" s="76">
        <f t="shared" si="4"/>
        <v>4047.754324739999</v>
      </c>
    </row>
    <row r="38" spans="1:10">
      <c r="A38" s="75">
        <v>420209</v>
      </c>
      <c r="B38" s="17" t="s">
        <v>52</v>
      </c>
      <c r="C38" s="8" t="s">
        <v>21</v>
      </c>
      <c r="D38" s="13">
        <f>'FAIXA ETARIA &gt; 35  risco elev. '!D37+'FAIXA ETARIA 40 a 49 anos '!D37+'FAIXA ETÁRIA 50 a 69 anos '!D37</f>
        <v>338.63</v>
      </c>
      <c r="E38" s="13">
        <f>'FAIXA ETARIA &gt; 35  risco elev. '!E37+'FAIXA ETARIA 40 a 49 anos '!E37+'FAIXA ETÁRIA 50 a 69 anos '!E37</f>
        <v>24.36</v>
      </c>
      <c r="F38" s="61">
        <f t="shared" si="3"/>
        <v>314.27</v>
      </c>
      <c r="G38" s="63">
        <f t="shared" si="0"/>
        <v>2.9480415532493344E-4</v>
      </c>
      <c r="H38" s="64">
        <f t="shared" si="1"/>
        <v>1832.4022015162332</v>
      </c>
      <c r="I38" s="64">
        <f t="shared" si="2"/>
        <v>701.18291596477479</v>
      </c>
      <c r="J38" s="76">
        <f t="shared" si="4"/>
        <v>2533.5851174810077</v>
      </c>
    </row>
    <row r="39" spans="1:10">
      <c r="A39" s="75">
        <v>420210</v>
      </c>
      <c r="B39" s="17" t="s">
        <v>53</v>
      </c>
      <c r="C39" s="8" t="s">
        <v>31</v>
      </c>
      <c r="D39" s="13">
        <f>'FAIXA ETARIA &gt; 35  risco elev. '!D38+'FAIXA ETARIA 40 a 49 anos '!D38+'FAIXA ETÁRIA 50 a 69 anos '!D38</f>
        <v>5720.6399999999994</v>
      </c>
      <c r="E39" s="13">
        <f>'FAIXA ETARIA &gt; 35  risco elev. '!E38+'FAIXA ETARIA 40 a 49 anos '!E38+'FAIXA ETÁRIA 50 a 69 anos '!E38</f>
        <v>682.58999999999992</v>
      </c>
      <c r="F39" s="61">
        <f t="shared" si="3"/>
        <v>5038.0499999999993</v>
      </c>
      <c r="G39" s="63">
        <f t="shared" si="0"/>
        <v>4.7259938102102682E-3</v>
      </c>
      <c r="H39" s="64">
        <f t="shared" si="1"/>
        <v>29375.167567215642</v>
      </c>
      <c r="I39" s="64">
        <f t="shared" si="2"/>
        <v>11240.635726529206</v>
      </c>
      <c r="J39" s="76">
        <f t="shared" si="4"/>
        <v>40615.803293744844</v>
      </c>
    </row>
    <row r="40" spans="1:10">
      <c r="A40" s="75">
        <v>420213</v>
      </c>
      <c r="B40" s="17" t="s">
        <v>55</v>
      </c>
      <c r="C40" s="8" t="s">
        <v>54</v>
      </c>
      <c r="D40" s="13">
        <f>'FAIXA ETARIA &gt; 35  risco elev. '!D39+'FAIXA ETARIA 40 a 49 anos '!D39+'FAIXA ETÁRIA 50 a 69 anos '!D39</f>
        <v>1019.12</v>
      </c>
      <c r="E40" s="13">
        <f>'FAIXA ETARIA &gt; 35  risco elev. '!E39+'FAIXA ETARIA 40 a 49 anos '!E39+'FAIXA ETÁRIA 50 a 69 anos '!E39</f>
        <v>6.15</v>
      </c>
      <c r="F40" s="61">
        <f t="shared" si="3"/>
        <v>1012.97</v>
      </c>
      <c r="G40" s="63">
        <f t="shared" si="0"/>
        <v>9.5022676430934507E-4</v>
      </c>
      <c r="H40" s="64">
        <f t="shared" si="1"/>
        <v>5906.2858626973593</v>
      </c>
      <c r="I40" s="64">
        <f t="shared" si="2"/>
        <v>2260.0860991658064</v>
      </c>
      <c r="J40" s="76">
        <f t="shared" si="4"/>
        <v>8166.3719618631658</v>
      </c>
    </row>
    <row r="41" spans="1:10">
      <c r="A41" s="75">
        <v>420215</v>
      </c>
      <c r="B41" s="17" t="s">
        <v>56</v>
      </c>
      <c r="C41" s="8" t="s">
        <v>21</v>
      </c>
      <c r="D41" s="13">
        <f>'FAIXA ETARIA &gt; 35  risco elev. '!D40+'FAIXA ETARIA 40 a 49 anos '!D40+'FAIXA ETÁRIA 50 a 69 anos '!D40</f>
        <v>483.78999999999996</v>
      </c>
      <c r="E41" s="13">
        <f>'FAIXA ETARIA &gt; 35  risco elev. '!E40+'FAIXA ETARIA 40 a 49 anos '!E40+'FAIXA ETÁRIA 50 a 69 anos '!E40</f>
        <v>21.310000000000002</v>
      </c>
      <c r="F41" s="61">
        <f t="shared" si="3"/>
        <v>462.47999999999996</v>
      </c>
      <c r="G41" s="63">
        <f t="shared" si="0"/>
        <v>4.3383404637628543E-4</v>
      </c>
      <c r="H41" s="64">
        <f t="shared" si="1"/>
        <v>2696.5646423687517</v>
      </c>
      <c r="I41" s="64">
        <f t="shared" si="2"/>
        <v>1031.8613770814557</v>
      </c>
      <c r="J41" s="76">
        <f t="shared" si="4"/>
        <v>3728.4260194502076</v>
      </c>
    </row>
    <row r="42" spans="1:10">
      <c r="A42" s="75">
        <v>420220</v>
      </c>
      <c r="B42" s="17" t="s">
        <v>57</v>
      </c>
      <c r="C42" s="8" t="s">
        <v>28</v>
      </c>
      <c r="D42" s="13">
        <f>'FAIXA ETARIA &gt; 35  risco elev. '!D41+'FAIXA ETARIA 40 a 49 anos '!D41+'FAIXA ETÁRIA 50 a 69 anos '!D41</f>
        <v>2056.8200000000002</v>
      </c>
      <c r="E42" s="13">
        <f>'FAIXA ETARIA &gt; 35  risco elev. '!E41+'FAIXA ETARIA 40 a 49 anos '!E41+'FAIXA ETÁRIA 50 a 69 anos '!E41</f>
        <v>446.43</v>
      </c>
      <c r="F42" s="61">
        <f t="shared" si="3"/>
        <v>1610.39</v>
      </c>
      <c r="G42" s="63">
        <f t="shared" si="0"/>
        <v>1.5106426438849386E-3</v>
      </c>
      <c r="H42" s="64">
        <f t="shared" si="1"/>
        <v>9389.6400588657125</v>
      </c>
      <c r="I42" s="64">
        <f t="shared" si="2"/>
        <v>3593.0186019680968</v>
      </c>
      <c r="J42" s="76">
        <f t="shared" si="4"/>
        <v>12982.658660833809</v>
      </c>
    </row>
    <row r="43" spans="1:10">
      <c r="A43" s="75">
        <v>420230</v>
      </c>
      <c r="B43" s="17" t="s">
        <v>58</v>
      </c>
      <c r="C43" s="8" t="s">
        <v>16</v>
      </c>
      <c r="D43" s="13">
        <f>'FAIXA ETARIA &gt; 35  risco elev. '!D42+'FAIXA ETARIA 40 a 49 anos '!D42+'FAIXA ETÁRIA 50 a 69 anos '!D42</f>
        <v>12466.27</v>
      </c>
      <c r="E43" s="13">
        <f>'FAIXA ETARIA &gt; 35  risco elev. '!E42+'FAIXA ETARIA 40 a 49 anos '!E42+'FAIXA ETÁRIA 50 a 69 anos '!E42</f>
        <v>1409.05</v>
      </c>
      <c r="F43" s="61">
        <f t="shared" si="3"/>
        <v>11057.220000000001</v>
      </c>
      <c r="G43" s="63">
        <f t="shared" si="0"/>
        <v>1.0372337169764729E-2</v>
      </c>
      <c r="H43" s="64">
        <f t="shared" si="1"/>
        <v>64470.914406877302</v>
      </c>
      <c r="I43" s="64">
        <f t="shared" si="2"/>
        <v>24670.295484977978</v>
      </c>
      <c r="J43" s="76">
        <f t="shared" si="4"/>
        <v>89141.20989185528</v>
      </c>
    </row>
    <row r="44" spans="1:10">
      <c r="A44" s="75">
        <v>420240</v>
      </c>
      <c r="B44" s="17" t="s">
        <v>59</v>
      </c>
      <c r="C44" s="8" t="s">
        <v>28</v>
      </c>
      <c r="D44" s="13">
        <f>'FAIXA ETARIA &gt; 35  risco elev. '!D43+'FAIXA ETARIA 40 a 49 anos '!D43+'FAIXA ETÁRIA 50 a 69 anos '!D43</f>
        <v>68563.399999999994</v>
      </c>
      <c r="E44" s="13">
        <f>'FAIXA ETARIA &gt; 35  risco elev. '!E43+'FAIXA ETARIA 40 a 49 anos '!E43+'FAIXA ETÁRIA 50 a 69 anos '!E43</f>
        <v>21013.9</v>
      </c>
      <c r="F44" s="61">
        <f t="shared" si="3"/>
        <v>47549.499999999993</v>
      </c>
      <c r="G44" s="63">
        <f t="shared" si="0"/>
        <v>4.4604289889658325E-2</v>
      </c>
      <c r="H44" s="64">
        <f t="shared" si="1"/>
        <v>277245.07105672231</v>
      </c>
      <c r="I44" s="64">
        <f t="shared" si="2"/>
        <v>106089.97697097099</v>
      </c>
      <c r="J44" s="76">
        <f t="shared" si="4"/>
        <v>383335.04802769329</v>
      </c>
    </row>
    <row r="45" spans="1:10">
      <c r="A45" s="75">
        <v>420243</v>
      </c>
      <c r="B45" s="17" t="s">
        <v>60</v>
      </c>
      <c r="C45" s="8" t="s">
        <v>24</v>
      </c>
      <c r="D45" s="13">
        <f>'FAIXA ETARIA &gt; 35  risco elev. '!D44+'FAIXA ETARIA 40 a 49 anos '!D44+'FAIXA ETÁRIA 50 a 69 anos '!D44</f>
        <v>616.6</v>
      </c>
      <c r="E45" s="13">
        <f>'FAIXA ETARIA &gt; 35  risco elev. '!E44+'FAIXA ETARIA 40 a 49 anos '!E44+'FAIXA ETÁRIA 50 a 69 anos '!E44</f>
        <v>22.28</v>
      </c>
      <c r="F45" s="61">
        <f t="shared" si="3"/>
        <v>594.32000000000005</v>
      </c>
      <c r="G45" s="63">
        <f t="shared" si="0"/>
        <v>5.5750789318966009E-4</v>
      </c>
      <c r="H45" s="64">
        <f t="shared" si="1"/>
        <v>3465.279143428033</v>
      </c>
      <c r="I45" s="64">
        <f t="shared" si="2"/>
        <v>1326.015943666863</v>
      </c>
      <c r="J45" s="76">
        <f t="shared" si="4"/>
        <v>4791.2950870948962</v>
      </c>
    </row>
    <row r="46" spans="1:10">
      <c r="A46" s="75">
        <v>420250</v>
      </c>
      <c r="B46" s="17" t="s">
        <v>61</v>
      </c>
      <c r="C46" s="8" t="s">
        <v>24</v>
      </c>
      <c r="D46" s="13">
        <f>'FAIXA ETARIA &gt; 35  risco elev. '!D45+'FAIXA ETARIA 40 a 49 anos '!D45+'FAIXA ETÁRIA 50 a 69 anos '!D45</f>
        <v>821.16000000000008</v>
      </c>
      <c r="E46" s="13">
        <f>'FAIXA ETARIA &gt; 35  risco elev. '!E45+'FAIXA ETARIA 40 a 49 anos '!E45+'FAIXA ETÁRIA 50 a 69 anos '!E45</f>
        <v>37.56</v>
      </c>
      <c r="F46" s="61">
        <f t="shared" si="3"/>
        <v>783.60000000000014</v>
      </c>
      <c r="G46" s="63">
        <f t="shared" si="0"/>
        <v>7.3506391355400739E-4</v>
      </c>
      <c r="H46" s="64">
        <f t="shared" si="1"/>
        <v>4568.9068797789187</v>
      </c>
      <c r="I46" s="64">
        <f t="shared" si="2"/>
        <v>1748.3276575874172</v>
      </c>
      <c r="J46" s="76">
        <f t="shared" si="4"/>
        <v>6317.2345373663356</v>
      </c>
    </row>
    <row r="47" spans="1:10">
      <c r="A47" s="75">
        <v>420253</v>
      </c>
      <c r="B47" s="17" t="s">
        <v>62</v>
      </c>
      <c r="C47" s="8" t="s">
        <v>7</v>
      </c>
      <c r="D47" s="13">
        <f>'FAIXA ETARIA &gt; 35  risco elev. '!D46+'FAIXA ETARIA 40 a 49 anos '!D46+'FAIXA ETÁRIA 50 a 69 anos '!D46</f>
        <v>507.19</v>
      </c>
      <c r="E47" s="13">
        <f>'FAIXA ETARIA &gt; 35  risco elev. '!E46+'FAIXA ETARIA 40 a 49 anos '!E46+'FAIXA ETÁRIA 50 a 69 anos '!E46</f>
        <v>14.2</v>
      </c>
      <c r="F47" s="61">
        <f t="shared" si="3"/>
        <v>492.99</v>
      </c>
      <c r="G47" s="63">
        <f t="shared" si="0"/>
        <v>4.6245426077461723E-4</v>
      </c>
      <c r="H47" s="64">
        <f t="shared" si="1"/>
        <v>2874.4581453065452</v>
      </c>
      <c r="I47" s="64">
        <f t="shared" si="2"/>
        <v>1099.9337058627116</v>
      </c>
      <c r="J47" s="76">
        <f t="shared" si="4"/>
        <v>3974.3918511692568</v>
      </c>
    </row>
    <row r="48" spans="1:10">
      <c r="A48" s="75">
        <v>420257</v>
      </c>
      <c r="B48" s="17" t="s">
        <v>63</v>
      </c>
      <c r="C48" s="8" t="s">
        <v>21</v>
      </c>
      <c r="D48" s="13">
        <f>'FAIXA ETARIA &gt; 35  risco elev. '!D47+'FAIXA ETARIA 40 a 49 anos '!D47+'FAIXA ETÁRIA 50 a 69 anos '!D47</f>
        <v>432.28999999999996</v>
      </c>
      <c r="E48" s="13">
        <f>'FAIXA ETARIA &gt; 35  risco elev. '!E47+'FAIXA ETARIA 40 a 49 anos '!E47+'FAIXA ETÁRIA 50 a 69 anos '!E47</f>
        <v>3.04</v>
      </c>
      <c r="F48" s="61">
        <f t="shared" si="3"/>
        <v>429.24999999999994</v>
      </c>
      <c r="G48" s="63">
        <f t="shared" si="0"/>
        <v>4.026623084393282E-4</v>
      </c>
      <c r="H48" s="64">
        <f t="shared" si="1"/>
        <v>2502.811738316871</v>
      </c>
      <c r="I48" s="64">
        <f t="shared" si="2"/>
        <v>957.72032544588899</v>
      </c>
      <c r="J48" s="76">
        <f t="shared" si="4"/>
        <v>3460.5320637627601</v>
      </c>
    </row>
    <row r="49" spans="1:10">
      <c r="A49" s="75">
        <v>420260</v>
      </c>
      <c r="B49" s="17" t="s">
        <v>64</v>
      </c>
      <c r="C49" s="8" t="s">
        <v>24</v>
      </c>
      <c r="D49" s="13">
        <f>'FAIXA ETARIA &gt; 35  risco elev. '!D48+'FAIXA ETARIA 40 a 49 anos '!D48+'FAIXA ETÁRIA 50 a 69 anos '!D48</f>
        <v>1617.08</v>
      </c>
      <c r="E49" s="13">
        <f>'FAIXA ETARIA &gt; 35  risco elev. '!E48+'FAIXA ETARIA 40 a 49 anos '!E48+'FAIXA ETÁRIA 50 a 69 anos '!E48</f>
        <v>57.86</v>
      </c>
      <c r="F49" s="61">
        <f t="shared" si="3"/>
        <v>1559.22</v>
      </c>
      <c r="G49" s="63">
        <f t="shared" si="0"/>
        <v>1.4626421073145473E-3</v>
      </c>
      <c r="H49" s="64">
        <f t="shared" si="1"/>
        <v>9091.2850754069477</v>
      </c>
      <c r="I49" s="64">
        <f t="shared" si="2"/>
        <v>3478.8507532713788</v>
      </c>
      <c r="J49" s="76">
        <f t="shared" si="4"/>
        <v>12570.135828678327</v>
      </c>
    </row>
    <row r="50" spans="1:10">
      <c r="A50" s="75">
        <v>420245</v>
      </c>
      <c r="B50" s="17" t="s">
        <v>65</v>
      </c>
      <c r="C50" s="8" t="s">
        <v>45</v>
      </c>
      <c r="D50" s="13">
        <f>'FAIXA ETARIA &gt; 35  risco elev. '!D49+'FAIXA ETARIA 40 a 49 anos '!D49+'FAIXA ETÁRIA 50 a 69 anos '!D49</f>
        <v>3696.13</v>
      </c>
      <c r="E50" s="13">
        <f>'FAIXA ETARIA &gt; 35  risco elev. '!E49+'FAIXA ETARIA 40 a 49 anos '!E49+'FAIXA ETÁRIA 50 a 69 anos '!E49</f>
        <v>391.78999999999996</v>
      </c>
      <c r="F50" s="61">
        <f t="shared" si="3"/>
        <v>3304.34</v>
      </c>
      <c r="G50" s="63">
        <f t="shared" si="0"/>
        <v>3.0996695917726502E-3</v>
      </c>
      <c r="H50" s="64">
        <f t="shared" si="1"/>
        <v>19266.49024901566</v>
      </c>
      <c r="I50" s="64">
        <f t="shared" si="2"/>
        <v>7372.471939857588</v>
      </c>
      <c r="J50" s="76">
        <f t="shared" si="4"/>
        <v>26638.962188873247</v>
      </c>
    </row>
    <row r="51" spans="1:10">
      <c r="A51" s="75">
        <v>420270</v>
      </c>
      <c r="B51" s="17" t="s">
        <v>66</v>
      </c>
      <c r="C51" s="8" t="s">
        <v>28</v>
      </c>
      <c r="D51" s="13">
        <f>'FAIXA ETARIA &gt; 35  risco elev. '!D50+'FAIXA ETARIA 40 a 49 anos '!D50+'FAIXA ETÁRIA 50 a 69 anos '!D50</f>
        <v>922.58999999999992</v>
      </c>
      <c r="E51" s="13">
        <f>'FAIXA ETARIA &gt; 35  risco elev. '!E50+'FAIXA ETARIA 40 a 49 anos '!E50+'FAIXA ETÁRIA 50 a 69 anos '!E50</f>
        <v>44.74</v>
      </c>
      <c r="F51" s="61">
        <f t="shared" si="3"/>
        <v>877.84999999999991</v>
      </c>
      <c r="G51" s="63">
        <f t="shared" si="0"/>
        <v>8.2347608028762796E-4</v>
      </c>
      <c r="H51" s="64">
        <f t="shared" si="1"/>
        <v>5118.4467897063842</v>
      </c>
      <c r="I51" s="64">
        <f t="shared" si="2"/>
        <v>1958.6133667854951</v>
      </c>
      <c r="J51" s="76">
        <f t="shared" si="4"/>
        <v>7077.0601564918798</v>
      </c>
    </row>
    <row r="52" spans="1:10">
      <c r="A52" s="75">
        <v>420280</v>
      </c>
      <c r="B52" s="17" t="s">
        <v>67</v>
      </c>
      <c r="C52" s="8" t="s">
        <v>35</v>
      </c>
      <c r="D52" s="13">
        <f>'FAIXA ETARIA &gt; 35  risco elev. '!D51+'FAIXA ETARIA 40 a 49 anos '!D51+'FAIXA ETÁRIA 50 a 69 anos '!D51</f>
        <v>5898.51</v>
      </c>
      <c r="E52" s="13">
        <f>'FAIXA ETARIA &gt; 35  risco elev. '!E51+'FAIXA ETARIA 40 a 49 anos '!E51+'FAIXA ETÁRIA 50 a 69 anos '!E51</f>
        <v>867.57999999999993</v>
      </c>
      <c r="F52" s="61">
        <f t="shared" si="3"/>
        <v>5030.93</v>
      </c>
      <c r="G52" s="63">
        <f t="shared" si="0"/>
        <v>4.7193148221238669E-3</v>
      </c>
      <c r="H52" s="64">
        <f t="shared" si="1"/>
        <v>29333.653252534652</v>
      </c>
      <c r="I52" s="64">
        <f t="shared" si="2"/>
        <v>11224.749951998807</v>
      </c>
      <c r="J52" s="76">
        <f t="shared" si="4"/>
        <v>40558.403204533461</v>
      </c>
    </row>
    <row r="53" spans="1:10">
      <c r="A53" s="75">
        <v>420285</v>
      </c>
      <c r="B53" s="17" t="s">
        <v>68</v>
      </c>
      <c r="C53" s="8" t="s">
        <v>9</v>
      </c>
      <c r="D53" s="13">
        <f>'FAIXA ETARIA &gt; 35  risco elev. '!D52+'FAIXA ETARIA 40 a 49 anos '!D52+'FAIXA ETÁRIA 50 a 69 anos '!D52</f>
        <v>631.25</v>
      </c>
      <c r="E53" s="13">
        <f>'FAIXA ETARIA &gt; 35  risco elev. '!E52+'FAIXA ETARIA 40 a 49 anos '!E52+'FAIXA ETÁRIA 50 a 69 anos '!E52</f>
        <v>20.27</v>
      </c>
      <c r="F53" s="61">
        <f t="shared" si="3"/>
        <v>610.98</v>
      </c>
      <c r="G53" s="63">
        <f t="shared" si="0"/>
        <v>5.7313597486374095E-4</v>
      </c>
      <c r="H53" s="64">
        <f t="shared" si="1"/>
        <v>3562.4179752518166</v>
      </c>
      <c r="I53" s="64">
        <f t="shared" si="2"/>
        <v>1363.1868711495154</v>
      </c>
      <c r="J53" s="76">
        <f t="shared" si="4"/>
        <v>4925.604846401332</v>
      </c>
    </row>
    <row r="54" spans="1:10">
      <c r="A54" s="75">
        <v>420287</v>
      </c>
      <c r="B54" s="17" t="s">
        <v>69</v>
      </c>
      <c r="C54" s="8" t="s">
        <v>5</v>
      </c>
      <c r="D54" s="13">
        <f>'FAIXA ETARIA &gt; 35  risco elev. '!D53+'FAIXA ETARIA 40 a 49 anos '!D53+'FAIXA ETÁRIA 50 a 69 anos '!D53</f>
        <v>471.63</v>
      </c>
      <c r="E54" s="13">
        <f>'FAIXA ETARIA &gt; 35  risco elev. '!E53+'FAIXA ETARIA 40 a 49 anos '!E53+'FAIXA ETÁRIA 50 a 69 anos '!E53</f>
        <v>3.06</v>
      </c>
      <c r="F54" s="61">
        <f t="shared" si="3"/>
        <v>468.57</v>
      </c>
      <c r="G54" s="63">
        <f t="shared" si="0"/>
        <v>4.395468325344579E-4</v>
      </c>
      <c r="H54" s="64">
        <f t="shared" si="1"/>
        <v>2732.073375010219</v>
      </c>
      <c r="I54" s="64">
        <f t="shared" si="2"/>
        <v>1045.4490690604084</v>
      </c>
      <c r="J54" s="76">
        <f t="shared" si="4"/>
        <v>3777.5224440706274</v>
      </c>
    </row>
    <row r="55" spans="1:10">
      <c r="A55" s="75">
        <v>420290</v>
      </c>
      <c r="B55" s="17" t="s">
        <v>70</v>
      </c>
      <c r="C55" s="8" t="s">
        <v>28</v>
      </c>
      <c r="D55" s="13">
        <f>'FAIXA ETARIA &gt; 35  risco elev. '!D54+'FAIXA ETARIA 40 a 49 anos '!D54+'FAIXA ETÁRIA 50 a 69 anos '!D54</f>
        <v>23634.43</v>
      </c>
      <c r="E55" s="13">
        <f>'FAIXA ETARIA &gt; 35  risco elev. '!E54+'FAIXA ETARIA 40 a 49 anos '!E54+'FAIXA ETÁRIA 50 a 69 anos '!E54</f>
        <v>4781.9799999999996</v>
      </c>
      <c r="F55" s="61">
        <f t="shared" si="3"/>
        <v>18852.45</v>
      </c>
      <c r="G55" s="63">
        <f t="shared" si="0"/>
        <v>1.7684731594029154E-2</v>
      </c>
      <c r="H55" s="64">
        <f t="shared" si="1"/>
        <v>109922.2671078204</v>
      </c>
      <c r="I55" s="64">
        <f t="shared" si="2"/>
        <v>42062.60815248073</v>
      </c>
      <c r="J55" s="76">
        <f t="shared" si="4"/>
        <v>151984.87526030114</v>
      </c>
    </row>
    <row r="56" spans="1:10">
      <c r="A56" s="75">
        <v>420300</v>
      </c>
      <c r="B56" s="17" t="s">
        <v>71</v>
      </c>
      <c r="C56" s="8" t="s">
        <v>37</v>
      </c>
      <c r="D56" s="13">
        <f>'FAIXA ETARIA &gt; 35  risco elev. '!D55+'FAIXA ETARIA 40 a 49 anos '!D55+'FAIXA ETÁRIA 50 a 69 anos '!D55</f>
        <v>13518.68</v>
      </c>
      <c r="E56" s="13">
        <f>'FAIXA ETARIA &gt; 35  risco elev. '!E55+'FAIXA ETARIA 40 a 49 anos '!E55+'FAIXA ETÁRIA 50 a 69 anos '!E55</f>
        <v>2614.63</v>
      </c>
      <c r="F56" s="61">
        <f t="shared" si="3"/>
        <v>10904.05</v>
      </c>
      <c r="G56" s="63">
        <f t="shared" si="0"/>
        <v>1.0228654500495881E-2</v>
      </c>
      <c r="H56" s="64">
        <f t="shared" si="1"/>
        <v>63577.831881640253</v>
      </c>
      <c r="I56" s="64">
        <f t="shared" si="2"/>
        <v>24328.550529244607</v>
      </c>
      <c r="J56" s="76">
        <f t="shared" si="4"/>
        <v>87906.382410884864</v>
      </c>
    </row>
    <row r="57" spans="1:10">
      <c r="A57" s="75">
        <v>420310</v>
      </c>
      <c r="B57" s="17" t="s">
        <v>72</v>
      </c>
      <c r="C57" s="8" t="s">
        <v>13</v>
      </c>
      <c r="D57" s="13">
        <f>'FAIXA ETARIA &gt; 35  risco elev. '!D56+'FAIXA ETARIA 40 a 49 anos '!D56+'FAIXA ETÁRIA 50 a 69 anos '!D56</f>
        <v>1196.3499999999999</v>
      </c>
      <c r="E57" s="13">
        <f>'FAIXA ETARIA &gt; 35  risco elev. '!E56+'FAIXA ETARIA 40 a 49 anos '!E56+'FAIXA ETÁRIA 50 a 69 anos '!E56</f>
        <v>50.730000000000004</v>
      </c>
      <c r="F57" s="61">
        <f t="shared" si="3"/>
        <v>1145.6199999999999</v>
      </c>
      <c r="G57" s="63">
        <f t="shared" si="0"/>
        <v>1.0746604398235602E-3</v>
      </c>
      <c r="H57" s="64">
        <f t="shared" si="1"/>
        <v>6679.7232001178199</v>
      </c>
      <c r="I57" s="64">
        <f t="shared" si="2"/>
        <v>2556.0478957188575</v>
      </c>
      <c r="J57" s="76">
        <f t="shared" si="4"/>
        <v>9235.771095836677</v>
      </c>
    </row>
    <row r="58" spans="1:10">
      <c r="A58" s="75">
        <v>420315</v>
      </c>
      <c r="B58" s="17" t="s">
        <v>73</v>
      </c>
      <c r="C58" s="8" t="s">
        <v>37</v>
      </c>
      <c r="D58" s="13">
        <f>'FAIXA ETARIA &gt; 35  risco elev. '!D57+'FAIXA ETARIA 40 a 49 anos '!D57+'FAIXA ETÁRIA 50 a 69 anos '!D57</f>
        <v>444.08000000000004</v>
      </c>
      <c r="E58" s="13">
        <f>'FAIXA ETARIA &gt; 35  risco elev. '!E57+'FAIXA ETARIA 40 a 49 anos '!E57+'FAIXA ETÁRIA 50 a 69 anos '!E57</f>
        <v>9.17</v>
      </c>
      <c r="F58" s="61">
        <f t="shared" si="3"/>
        <v>434.91</v>
      </c>
      <c r="G58" s="63">
        <f t="shared" si="0"/>
        <v>4.0797172874396803E-4</v>
      </c>
      <c r="H58" s="64">
        <f t="shared" si="1"/>
        <v>2535.8132862233915</v>
      </c>
      <c r="I58" s="64">
        <f t="shared" si="2"/>
        <v>970.34862373831504</v>
      </c>
      <c r="J58" s="76">
        <f t="shared" si="4"/>
        <v>3506.1619099617064</v>
      </c>
    </row>
    <row r="59" spans="1:10">
      <c r="A59" s="75">
        <v>420320</v>
      </c>
      <c r="B59" s="17" t="s">
        <v>74</v>
      </c>
      <c r="C59" s="8" t="s">
        <v>45</v>
      </c>
      <c r="D59" s="13">
        <f>'FAIXA ETARIA &gt; 35  risco elev. '!D58+'FAIXA ETARIA 40 a 49 anos '!D58+'FAIXA ETÁRIA 50 a 69 anos '!D58</f>
        <v>13212.65</v>
      </c>
      <c r="E59" s="13">
        <f>'FAIXA ETARIA &gt; 35  risco elev. '!E58+'FAIXA ETARIA 40 a 49 anos '!E58+'FAIXA ETÁRIA 50 a 69 anos '!E58</f>
        <v>1405.01</v>
      </c>
      <c r="F59" s="61">
        <f t="shared" si="3"/>
        <v>11807.64</v>
      </c>
      <c r="G59" s="63">
        <f t="shared" si="0"/>
        <v>1.1076276248388002E-2</v>
      </c>
      <c r="H59" s="64">
        <f t="shared" si="1"/>
        <v>68846.359915713052</v>
      </c>
      <c r="I59" s="64">
        <f t="shared" si="2"/>
        <v>26344.593648335234</v>
      </c>
      <c r="J59" s="76">
        <f t="shared" si="4"/>
        <v>95190.953564048279</v>
      </c>
    </row>
    <row r="60" spans="1:10">
      <c r="A60" s="75">
        <v>420330</v>
      </c>
      <c r="B60" s="17" t="s">
        <v>75</v>
      </c>
      <c r="C60" s="8" t="s">
        <v>54</v>
      </c>
      <c r="D60" s="13">
        <f>'FAIXA ETARIA &gt; 35  risco elev. '!D59+'FAIXA ETARIA 40 a 49 anos '!D59+'FAIXA ETÁRIA 50 a 69 anos '!D59</f>
        <v>2203.56</v>
      </c>
      <c r="E60" s="13">
        <f>'FAIXA ETARIA &gt; 35  risco elev. '!E59+'FAIXA ETARIA 40 a 49 anos '!E59+'FAIXA ETÁRIA 50 a 69 anos '!E59</f>
        <v>131.09</v>
      </c>
      <c r="F60" s="61">
        <f t="shared" si="3"/>
        <v>2072.4699999999998</v>
      </c>
      <c r="G60" s="63">
        <f t="shared" si="0"/>
        <v>1.944101466211426E-3</v>
      </c>
      <c r="H60" s="64">
        <f t="shared" si="1"/>
        <v>12083.872436364743</v>
      </c>
      <c r="I60" s="64">
        <f t="shared" si="2"/>
        <v>4623.9875198062709</v>
      </c>
      <c r="J60" s="76">
        <f t="shared" si="4"/>
        <v>16707.859956171014</v>
      </c>
    </row>
    <row r="61" spans="1:10">
      <c r="A61" s="75">
        <v>420340</v>
      </c>
      <c r="B61" s="17" t="s">
        <v>76</v>
      </c>
      <c r="C61" s="8" t="s">
        <v>24</v>
      </c>
      <c r="D61" s="13">
        <f>'FAIXA ETARIA &gt; 35  risco elev. '!D60+'FAIXA ETARIA 40 a 49 anos '!D60+'FAIXA ETÁRIA 50 a 69 anos '!D60</f>
        <v>1239.07</v>
      </c>
      <c r="E61" s="13">
        <f>'FAIXA ETARIA &gt; 35  risco elev. '!E60+'FAIXA ETARIA 40 a 49 anos '!E60+'FAIXA ETÁRIA 50 a 69 anos '!E60</f>
        <v>36.5</v>
      </c>
      <c r="F61" s="61">
        <f t="shared" si="3"/>
        <v>1202.57</v>
      </c>
      <c r="G61" s="63">
        <f t="shared" si="0"/>
        <v>1.1280829639135305E-3</v>
      </c>
      <c r="H61" s="64">
        <f t="shared" si="1"/>
        <v>7011.7794109440183</v>
      </c>
      <c r="I61" s="64">
        <f t="shared" si="2"/>
        <v>2683.1117804809851</v>
      </c>
      <c r="J61" s="76">
        <f t="shared" si="4"/>
        <v>9694.8911914250039</v>
      </c>
    </row>
    <row r="62" spans="1:10">
      <c r="A62" s="75">
        <v>420350</v>
      </c>
      <c r="B62" s="17" t="s">
        <v>77</v>
      </c>
      <c r="C62" s="8" t="s">
        <v>7</v>
      </c>
      <c r="D62" s="13">
        <f>'FAIXA ETARIA &gt; 35  risco elev. '!D61+'FAIXA ETARIA 40 a 49 anos '!D61+'FAIXA ETÁRIA 50 a 69 anos '!D61</f>
        <v>1444.8400000000001</v>
      </c>
      <c r="E62" s="13">
        <f>'FAIXA ETARIA &gt; 35  risco elev. '!E61+'FAIXA ETARIA 40 a 49 anos '!E61+'FAIXA ETÁRIA 50 a 69 anos '!E61</f>
        <v>72.17</v>
      </c>
      <c r="F62" s="61">
        <f t="shared" si="3"/>
        <v>1372.67</v>
      </c>
      <c r="G62" s="63">
        <f t="shared" si="0"/>
        <v>1.2876469910900704E-3</v>
      </c>
      <c r="H62" s="64">
        <f t="shared" si="1"/>
        <v>8003.5750467918924</v>
      </c>
      <c r="I62" s="64">
        <f t="shared" si="2"/>
        <v>3062.6300736862172</v>
      </c>
      <c r="J62" s="76">
        <f t="shared" si="4"/>
        <v>11066.205120478109</v>
      </c>
    </row>
    <row r="63" spans="1:10">
      <c r="A63" s="75">
        <v>420360</v>
      </c>
      <c r="B63" s="17" t="s">
        <v>78</v>
      </c>
      <c r="C63" s="8" t="s">
        <v>5</v>
      </c>
      <c r="D63" s="13">
        <f>'FAIXA ETARIA &gt; 35  risco elev. '!D62+'FAIXA ETARIA 40 a 49 anos '!D62+'FAIXA ETÁRIA 50 a 69 anos '!D62</f>
        <v>6450.3899999999994</v>
      </c>
      <c r="E63" s="13">
        <f>'FAIXA ETARIA &gt; 35  risco elev. '!E62+'FAIXA ETARIA 40 a 49 anos '!E62+'FAIXA ETÁRIA 50 a 69 anos '!E62</f>
        <v>736.26</v>
      </c>
      <c r="F63" s="61">
        <f t="shared" si="3"/>
        <v>5714.1299999999992</v>
      </c>
      <c r="G63" s="63">
        <f t="shared" si="0"/>
        <v>5.3601974991786105E-3</v>
      </c>
      <c r="H63" s="64">
        <f t="shared" si="1"/>
        <v>33317.161650014168</v>
      </c>
      <c r="I63" s="64">
        <f t="shared" si="2"/>
        <v>12749.070339522697</v>
      </c>
      <c r="J63" s="76">
        <f t="shared" si="4"/>
        <v>46066.231989536864</v>
      </c>
    </row>
    <row r="64" spans="1:10">
      <c r="A64" s="75">
        <v>420370</v>
      </c>
      <c r="B64" s="17" t="s">
        <v>79</v>
      </c>
      <c r="C64" s="8" t="s">
        <v>16</v>
      </c>
      <c r="D64" s="13">
        <f>'FAIXA ETARIA &gt; 35  risco elev. '!D63+'FAIXA ETARIA 40 a 49 anos '!D63+'FAIXA ETÁRIA 50 a 69 anos '!D63</f>
        <v>2066.73</v>
      </c>
      <c r="E64" s="13">
        <f>'FAIXA ETARIA &gt; 35  risco elev. '!E63+'FAIXA ETARIA 40 a 49 anos '!E63+'FAIXA ETÁRIA 50 a 69 anos '!E63</f>
        <v>74.22</v>
      </c>
      <c r="F64" s="61">
        <f t="shared" si="3"/>
        <v>1992.51</v>
      </c>
      <c r="G64" s="63">
        <f t="shared" si="0"/>
        <v>1.8690941786568339E-3</v>
      </c>
      <c r="H64" s="64">
        <f t="shared" si="1"/>
        <v>11617.652688907978</v>
      </c>
      <c r="I64" s="64">
        <f t="shared" si="2"/>
        <v>4445.5849170744059</v>
      </c>
      <c r="J64" s="76">
        <f t="shared" si="4"/>
        <v>16063.237605982384</v>
      </c>
    </row>
    <row r="65" spans="1:10">
      <c r="A65" s="75">
        <v>420380</v>
      </c>
      <c r="B65" s="17" t="s">
        <v>80</v>
      </c>
      <c r="C65" s="8" t="s">
        <v>54</v>
      </c>
      <c r="D65" s="13">
        <f>'FAIXA ETARIA &gt; 35  risco elev. '!D64+'FAIXA ETARIA 40 a 49 anos '!D64+'FAIXA ETÁRIA 50 a 69 anos '!D64</f>
        <v>10017.65</v>
      </c>
      <c r="E65" s="13">
        <f>'FAIXA ETARIA &gt; 35  risco elev. '!E64+'FAIXA ETARIA 40 a 49 anos '!E64+'FAIXA ETÁRIA 50 a 69 anos '!E64</f>
        <v>1214.8499999999999</v>
      </c>
      <c r="F65" s="61">
        <f t="shared" si="3"/>
        <v>8802.7999999999993</v>
      </c>
      <c r="G65" s="63">
        <f t="shared" si="0"/>
        <v>8.2575556639014995E-3</v>
      </c>
      <c r="H65" s="64">
        <f t="shared" si="1"/>
        <v>51326.152987899251</v>
      </c>
      <c r="I65" s="64">
        <f t="shared" si="2"/>
        <v>19640.35056688427</v>
      </c>
      <c r="J65" s="76">
        <f t="shared" si="4"/>
        <v>70966.503554783529</v>
      </c>
    </row>
    <row r="66" spans="1:10">
      <c r="A66" s="75">
        <v>420325</v>
      </c>
      <c r="B66" s="17" t="s">
        <v>81</v>
      </c>
      <c r="C66" s="8" t="s">
        <v>24</v>
      </c>
      <c r="D66" s="13">
        <f>'FAIXA ETARIA &gt; 35  risco elev. '!D65+'FAIXA ETARIA 40 a 49 anos '!D65+'FAIXA ETÁRIA 50 a 69 anos '!D65</f>
        <v>464.37</v>
      </c>
      <c r="E66" s="13">
        <f>'FAIXA ETARIA &gt; 35  risco elev. '!E65+'FAIXA ETARIA 40 a 49 anos '!E65+'FAIXA ETÁRIA 50 a 69 anos '!E65</f>
        <v>14.16</v>
      </c>
      <c r="F66" s="61">
        <f t="shared" si="3"/>
        <v>450.21</v>
      </c>
      <c r="G66" s="63">
        <f t="shared" si="0"/>
        <v>4.223240486487361E-4</v>
      </c>
      <c r="H66" s="64">
        <f t="shared" si="1"/>
        <v>2625.0224174901309</v>
      </c>
      <c r="I66" s="64">
        <f t="shared" si="2"/>
        <v>1004.4851897938119</v>
      </c>
      <c r="J66" s="76">
        <f t="shared" si="4"/>
        <v>3629.5076072839429</v>
      </c>
    </row>
    <row r="67" spans="1:10">
      <c r="A67" s="75">
        <v>420390</v>
      </c>
      <c r="B67" s="17" t="s">
        <v>82</v>
      </c>
      <c r="C67" s="8" t="s">
        <v>5</v>
      </c>
      <c r="D67" s="13">
        <f>'FAIXA ETARIA &gt; 35  risco elev. '!D66+'FAIXA ETARIA 40 a 49 anos '!D66+'FAIXA ETÁRIA 50 a 69 anos '!D66</f>
        <v>4293.57</v>
      </c>
      <c r="E67" s="13">
        <f>'FAIXA ETARIA &gt; 35  risco elev. '!E66+'FAIXA ETARIA 40 a 49 anos '!E66+'FAIXA ETÁRIA 50 a 69 anos '!E66</f>
        <v>1158.17</v>
      </c>
      <c r="F67" s="61">
        <f t="shared" si="3"/>
        <v>3135.3999999999996</v>
      </c>
      <c r="G67" s="63">
        <f t="shared" si="0"/>
        <v>2.9411937143405233E-3</v>
      </c>
      <c r="H67" s="64">
        <f t="shared" si="1"/>
        <v>18281.458181289967</v>
      </c>
      <c r="I67" s="64">
        <f t="shared" si="2"/>
        <v>6995.5417784578694</v>
      </c>
      <c r="J67" s="76">
        <f t="shared" si="4"/>
        <v>25276.999959747838</v>
      </c>
    </row>
    <row r="68" spans="1:10">
      <c r="A68" s="75">
        <v>420395</v>
      </c>
      <c r="B68" s="17" t="s">
        <v>83</v>
      </c>
      <c r="C68" s="8" t="s">
        <v>35</v>
      </c>
      <c r="D68" s="13">
        <f>'FAIXA ETARIA &gt; 35  risco elev. '!D67+'FAIXA ETARIA 40 a 49 anos '!D67+'FAIXA ETÁRIA 50 a 69 anos '!D67</f>
        <v>4820.1400000000003</v>
      </c>
      <c r="E68" s="13">
        <f>'FAIXA ETARIA &gt; 35  risco elev. '!E67+'FAIXA ETARIA 40 a 49 anos '!E67+'FAIXA ETÁRIA 50 a 69 anos '!E67</f>
        <v>868.21</v>
      </c>
      <c r="F68" s="61">
        <f t="shared" si="3"/>
        <v>3951.9300000000003</v>
      </c>
      <c r="G68" s="63">
        <f t="shared" si="0"/>
        <v>3.7071479477941401E-3</v>
      </c>
      <c r="H68" s="64">
        <f t="shared" si="1"/>
        <v>23042.36876646848</v>
      </c>
      <c r="I68" s="64">
        <f t="shared" si="2"/>
        <v>8817.3411432483936</v>
      </c>
      <c r="J68" s="76">
        <f t="shared" si="4"/>
        <v>31859.709909716876</v>
      </c>
    </row>
    <row r="69" spans="1:10">
      <c r="A69" s="75">
        <v>420400</v>
      </c>
      <c r="B69" s="17" t="s">
        <v>84</v>
      </c>
      <c r="C69" s="8" t="s">
        <v>5</v>
      </c>
      <c r="D69" s="13">
        <f>'FAIXA ETARIA &gt; 35  risco elev. '!D68+'FAIXA ETARIA 40 a 49 anos '!D68+'FAIXA ETÁRIA 50 a 69 anos '!D68</f>
        <v>1948.48</v>
      </c>
      <c r="E69" s="13">
        <f>'FAIXA ETARIA &gt; 35  risco elev. '!E68+'FAIXA ETARIA 40 a 49 anos '!E68+'FAIXA ETÁRIA 50 a 69 anos '!E68</f>
        <v>284.96000000000004</v>
      </c>
      <c r="F69" s="61">
        <f t="shared" si="3"/>
        <v>1663.52</v>
      </c>
      <c r="G69" s="63">
        <f t="shared" si="0"/>
        <v>1.5604817782993391E-3</v>
      </c>
      <c r="H69" s="64">
        <f t="shared" si="1"/>
        <v>9699.4231401860961</v>
      </c>
      <c r="I69" s="64">
        <f t="shared" si="2"/>
        <v>3711.559500956891</v>
      </c>
      <c r="J69" s="76">
        <f t="shared" si="4"/>
        <v>13410.982641142988</v>
      </c>
    </row>
    <row r="70" spans="1:10">
      <c r="A70" s="75">
        <v>420410</v>
      </c>
      <c r="B70" s="17" t="s">
        <v>85</v>
      </c>
      <c r="C70" s="8" t="s">
        <v>13</v>
      </c>
      <c r="D70" s="13">
        <f>'FAIXA ETARIA &gt; 35  risco elev. '!D69+'FAIXA ETARIA 40 a 49 anos '!D69+'FAIXA ETÁRIA 50 a 69 anos '!D69</f>
        <v>742.58999999999992</v>
      </c>
      <c r="E70" s="13">
        <f>'FAIXA ETARIA &gt; 35  risco elev. '!E69+'FAIXA ETARIA 40 a 49 anos '!E69+'FAIXA ETÁRIA 50 a 69 anos '!E69</f>
        <v>34.5</v>
      </c>
      <c r="F70" s="61">
        <f t="shared" si="3"/>
        <v>708.08999999999992</v>
      </c>
      <c r="G70" s="63">
        <f t="shared" si="0"/>
        <v>6.6423099355341622E-4</v>
      </c>
      <c r="H70" s="64">
        <f t="shared" ref="H70:H133" si="5">H$301*G70</f>
        <v>4128.6335789977711</v>
      </c>
      <c r="I70" s="64">
        <f t="shared" ref="I70:I133" si="6">I$301*G70</f>
        <v>1579.853663937052</v>
      </c>
      <c r="J70" s="76">
        <f t="shared" si="4"/>
        <v>5708.4872429348234</v>
      </c>
    </row>
    <row r="71" spans="1:10">
      <c r="A71" s="75">
        <v>420415</v>
      </c>
      <c r="B71" s="17" t="s">
        <v>86</v>
      </c>
      <c r="C71" s="8" t="s">
        <v>5</v>
      </c>
      <c r="D71" s="13">
        <f>'FAIXA ETARIA &gt; 35  risco elev. '!D70+'FAIXA ETARIA 40 a 49 anos '!D70+'FAIXA ETÁRIA 50 a 69 anos '!D70</f>
        <v>514.33000000000004</v>
      </c>
      <c r="E71" s="13">
        <f>'FAIXA ETARIA &gt; 35  risco elev. '!E70+'FAIXA ETARIA 40 a 49 anos '!E70+'FAIXA ETÁRIA 50 a 69 anos '!E70</f>
        <v>18.259999999999998</v>
      </c>
      <c r="F71" s="61">
        <f t="shared" ref="F71:F134" si="7">D71-E71</f>
        <v>496.07000000000005</v>
      </c>
      <c r="G71" s="63">
        <f t="shared" ref="G71:G134" si="8">F71/F$301</f>
        <v>4.653434859580608E-4</v>
      </c>
      <c r="H71" s="64">
        <f t="shared" si="5"/>
        <v>2892.4165848033795</v>
      </c>
      <c r="I71" s="64">
        <f t="shared" si="6"/>
        <v>1106.8056420359751</v>
      </c>
      <c r="J71" s="76">
        <f t="shared" ref="J71:J134" si="9">H71+I71</f>
        <v>3999.2222268393543</v>
      </c>
    </row>
    <row r="72" spans="1:10">
      <c r="A72" s="75">
        <v>420417</v>
      </c>
      <c r="B72" s="17" t="s">
        <v>87</v>
      </c>
      <c r="C72" s="8" t="s">
        <v>24</v>
      </c>
      <c r="D72" s="13">
        <f>'FAIXA ETARIA &gt; 35  risco elev. '!D71+'FAIXA ETARIA 40 a 49 anos '!D71+'FAIXA ETÁRIA 50 a 69 anos '!D71</f>
        <v>540.63</v>
      </c>
      <c r="E72" s="13">
        <f>'FAIXA ETARIA &gt; 35  risco elev. '!E71+'FAIXA ETARIA 40 a 49 anos '!E71+'FAIXA ETÁRIA 50 a 69 anos '!E71</f>
        <v>7.1099999999999994</v>
      </c>
      <c r="F72" s="61">
        <f t="shared" si="7"/>
        <v>533.52</v>
      </c>
      <c r="G72" s="63">
        <f t="shared" si="8"/>
        <v>5.0047383762038536E-4</v>
      </c>
      <c r="H72" s="64">
        <f t="shared" si="5"/>
        <v>3110.7748832307916</v>
      </c>
      <c r="I72" s="64">
        <f t="shared" si="6"/>
        <v>1190.3621386881557</v>
      </c>
      <c r="J72" s="76">
        <f t="shared" si="9"/>
        <v>4301.1370219189475</v>
      </c>
    </row>
    <row r="73" spans="1:10">
      <c r="A73" s="75">
        <v>420419</v>
      </c>
      <c r="B73" s="17" t="s">
        <v>88</v>
      </c>
      <c r="C73" s="8" t="s">
        <v>9</v>
      </c>
      <c r="D73" s="13">
        <f>'FAIXA ETARIA &gt; 35  risco elev. '!D72+'FAIXA ETARIA 40 a 49 anos '!D72+'FAIXA ETÁRIA 50 a 69 anos '!D72</f>
        <v>486.74</v>
      </c>
      <c r="E73" s="13">
        <f>'FAIXA ETARIA &gt; 35  risco elev. '!E72+'FAIXA ETARIA 40 a 49 anos '!E72+'FAIXA ETÁRIA 50 a 69 anos '!E72</f>
        <v>6.07</v>
      </c>
      <c r="F73" s="61">
        <f t="shared" si="7"/>
        <v>480.67</v>
      </c>
      <c r="G73" s="63">
        <f t="shared" si="8"/>
        <v>4.5089736004084313E-4</v>
      </c>
      <c r="H73" s="64">
        <f t="shared" si="5"/>
        <v>2802.6243873192093</v>
      </c>
      <c r="I73" s="64">
        <f t="shared" si="6"/>
        <v>1072.4459611696577</v>
      </c>
      <c r="J73" s="76">
        <f t="shared" si="9"/>
        <v>3875.0703484888672</v>
      </c>
    </row>
    <row r="74" spans="1:10">
      <c r="A74" s="75">
        <v>420420</v>
      </c>
      <c r="B74" s="17" t="s">
        <v>89</v>
      </c>
      <c r="C74" s="8" t="s">
        <v>13</v>
      </c>
      <c r="D74" s="13">
        <f>'FAIXA ETARIA &gt; 35  risco elev. '!D73+'FAIXA ETARIA 40 a 49 anos '!D73+'FAIXA ETÁRIA 50 a 69 anos '!D73</f>
        <v>38278.1</v>
      </c>
      <c r="E74" s="13">
        <f>'FAIXA ETARIA &gt; 35  risco elev. '!E73+'FAIXA ETARIA 40 a 49 anos '!E73+'FAIXA ETÁRIA 50 a 69 anos '!E73</f>
        <v>7029.84</v>
      </c>
      <c r="F74" s="61">
        <f t="shared" si="7"/>
        <v>31248.26</v>
      </c>
      <c r="G74" s="63">
        <f t="shared" si="8"/>
        <v>2.9312746665841171E-2</v>
      </c>
      <c r="H74" s="64">
        <f t="shared" si="5"/>
        <v>182198.04759458953</v>
      </c>
      <c r="I74" s="64">
        <f t="shared" si="6"/>
        <v>69719.496183617375</v>
      </c>
      <c r="J74" s="76">
        <f t="shared" si="9"/>
        <v>251917.54377820692</v>
      </c>
    </row>
    <row r="75" spans="1:10">
      <c r="A75" s="75">
        <v>420425</v>
      </c>
      <c r="B75" s="17" t="s">
        <v>90</v>
      </c>
      <c r="C75" s="8" t="s">
        <v>49</v>
      </c>
      <c r="D75" s="13">
        <f>'FAIXA ETARIA &gt; 35  risco elev. '!D74+'FAIXA ETARIA 40 a 49 anos '!D74+'FAIXA ETÁRIA 50 a 69 anos '!D74</f>
        <v>3528.7200000000003</v>
      </c>
      <c r="E75" s="13">
        <f>'FAIXA ETARIA &gt; 35  risco elev. '!E74+'FAIXA ETARIA 40 a 49 anos '!E74+'FAIXA ETÁRIA 50 a 69 anos '!E74</f>
        <v>862.43000000000006</v>
      </c>
      <c r="F75" s="61">
        <f t="shared" si="7"/>
        <v>2666.29</v>
      </c>
      <c r="G75" s="63">
        <f t="shared" si="8"/>
        <v>2.501140329338839E-3</v>
      </c>
      <c r="H75" s="64">
        <f t="shared" si="5"/>
        <v>15546.236248705631</v>
      </c>
      <c r="I75" s="64">
        <f t="shared" si="6"/>
        <v>5948.8878894190339</v>
      </c>
      <c r="J75" s="76">
        <f t="shared" si="9"/>
        <v>21495.124138124665</v>
      </c>
    </row>
    <row r="76" spans="1:10">
      <c r="A76" s="75">
        <v>420430</v>
      </c>
      <c r="B76" s="17" t="s">
        <v>91</v>
      </c>
      <c r="C76" s="8" t="s">
        <v>19</v>
      </c>
      <c r="D76" s="13">
        <f>'FAIXA ETARIA &gt; 35  risco elev. '!D75+'FAIXA ETARIA 40 a 49 anos '!D75+'FAIXA ETÁRIA 50 a 69 anos '!D75</f>
        <v>14719.75</v>
      </c>
      <c r="E76" s="13">
        <f>'FAIXA ETARIA &gt; 35  risco elev. '!E75+'FAIXA ETARIA 40 a 49 anos '!E75+'FAIXA ETÁRIA 50 a 69 anos '!E75</f>
        <v>4966.9799999999996</v>
      </c>
      <c r="F76" s="61">
        <f t="shared" si="7"/>
        <v>9752.77</v>
      </c>
      <c r="G76" s="63">
        <f t="shared" si="8"/>
        <v>9.1486846403676832E-3</v>
      </c>
      <c r="H76" s="64">
        <f t="shared" si="5"/>
        <v>56865.107133615929</v>
      </c>
      <c r="I76" s="64">
        <f t="shared" si="6"/>
        <v>21759.874335233329</v>
      </c>
      <c r="J76" s="76">
        <f t="shared" si="9"/>
        <v>78624.981468849262</v>
      </c>
    </row>
    <row r="77" spans="1:10">
      <c r="A77" s="75">
        <v>420435</v>
      </c>
      <c r="B77" s="17" t="s">
        <v>92</v>
      </c>
      <c r="C77" s="8" t="s">
        <v>13</v>
      </c>
      <c r="D77" s="13">
        <f>'FAIXA ETARIA &gt; 35  risco elev. '!D76+'FAIXA ETARIA 40 a 49 anos '!D76+'FAIXA ETÁRIA 50 a 69 anos '!D76</f>
        <v>792.37</v>
      </c>
      <c r="E77" s="13">
        <f>'FAIXA ETARIA &gt; 35  risco elev. '!E76+'FAIXA ETARIA 40 a 49 anos '!E76+'FAIXA ETÁRIA 50 a 69 anos '!E76</f>
        <v>35.58</v>
      </c>
      <c r="F77" s="61">
        <f t="shared" si="7"/>
        <v>756.79</v>
      </c>
      <c r="G77" s="63">
        <f t="shared" si="8"/>
        <v>7.0991452161630567E-4</v>
      </c>
      <c r="H77" s="64">
        <f t="shared" si="5"/>
        <v>4412.5868268860222</v>
      </c>
      <c r="I77" s="64">
        <f t="shared" si="6"/>
        <v>1688.51057680651</v>
      </c>
      <c r="J77" s="76">
        <f t="shared" si="9"/>
        <v>6101.0974036925327</v>
      </c>
    </row>
    <row r="78" spans="1:10">
      <c r="A78" s="75">
        <v>420440</v>
      </c>
      <c r="B78" s="17" t="s">
        <v>93</v>
      </c>
      <c r="C78" s="8" t="s">
        <v>13</v>
      </c>
      <c r="D78" s="13">
        <f>'FAIXA ETARIA &gt; 35  risco elev. '!D77+'FAIXA ETARIA 40 a 49 anos '!D77+'FAIXA ETÁRIA 50 a 69 anos '!D77</f>
        <v>1972.6</v>
      </c>
      <c r="E78" s="13">
        <f>'FAIXA ETARIA &gt; 35  risco elev. '!E77+'FAIXA ETARIA 40 a 49 anos '!E77+'FAIXA ETÁRIA 50 a 69 anos '!E77</f>
        <v>167.32999999999998</v>
      </c>
      <c r="F78" s="61">
        <f t="shared" si="7"/>
        <v>1805.27</v>
      </c>
      <c r="G78" s="63">
        <f t="shared" si="8"/>
        <v>1.6934518009464558E-3</v>
      </c>
      <c r="H78" s="64">
        <f t="shared" si="5"/>
        <v>10525.919503392659</v>
      </c>
      <c r="I78" s="64">
        <f t="shared" si="6"/>
        <v>4027.8247452945843</v>
      </c>
      <c r="J78" s="76">
        <f t="shared" si="9"/>
        <v>14553.744248687242</v>
      </c>
    </row>
    <row r="79" spans="1:10">
      <c r="A79" s="75">
        <v>420445</v>
      </c>
      <c r="B79" s="17" t="s">
        <v>94</v>
      </c>
      <c r="C79" s="8" t="s">
        <v>7</v>
      </c>
      <c r="D79" s="13">
        <f>'FAIXA ETARIA &gt; 35  risco elev. '!D78+'FAIXA ETARIA 40 a 49 anos '!D78+'FAIXA ETÁRIA 50 a 69 anos '!D78</f>
        <v>500.82</v>
      </c>
      <c r="E79" s="13">
        <f>'FAIXA ETARIA &gt; 35  risco elev. '!E78+'FAIXA ETARIA 40 a 49 anos '!E78+'FAIXA ETÁRIA 50 a 69 anos '!E78</f>
        <v>7.11</v>
      </c>
      <c r="F79" s="61">
        <f t="shared" si="7"/>
        <v>493.71</v>
      </c>
      <c r="G79" s="63">
        <f t="shared" si="8"/>
        <v>4.6312966406425335E-4</v>
      </c>
      <c r="H79" s="64">
        <f t="shared" si="5"/>
        <v>2878.6562220720384</v>
      </c>
      <c r="I79" s="64">
        <f t="shared" si="6"/>
        <v>1101.5401325006171</v>
      </c>
      <c r="J79" s="76">
        <f t="shared" si="9"/>
        <v>3980.1963545726558</v>
      </c>
    </row>
    <row r="80" spans="1:10">
      <c r="A80" s="75">
        <v>420455</v>
      </c>
      <c r="B80" s="17" t="s">
        <v>95</v>
      </c>
      <c r="C80" s="8" t="s">
        <v>24</v>
      </c>
      <c r="D80" s="13">
        <f>'FAIXA ETARIA &gt; 35  risco elev. '!D79+'FAIXA ETARIA 40 a 49 anos '!D79+'FAIXA ETÁRIA 50 a 69 anos '!D79</f>
        <v>2291.71</v>
      </c>
      <c r="E80" s="13">
        <f>'FAIXA ETARIA &gt; 35  risco elev. '!E79+'FAIXA ETARIA 40 a 49 anos '!E79+'FAIXA ETÁRIA 50 a 69 anos '!E79</f>
        <v>239.68</v>
      </c>
      <c r="F80" s="61">
        <f t="shared" si="7"/>
        <v>2052.0300000000002</v>
      </c>
      <c r="G80" s="63">
        <f t="shared" si="8"/>
        <v>1.9249275172667556E-3</v>
      </c>
      <c r="H80" s="64">
        <f t="shared" si="5"/>
        <v>11964.693701522121</v>
      </c>
      <c r="I80" s="64">
        <f t="shared" si="6"/>
        <v>4578.3828524746141</v>
      </c>
      <c r="J80" s="76">
        <f t="shared" si="9"/>
        <v>16543.076553996736</v>
      </c>
    </row>
    <row r="81" spans="1:10">
      <c r="A81" s="75">
        <v>420450</v>
      </c>
      <c r="B81" s="17" t="s">
        <v>96</v>
      </c>
      <c r="C81" s="8" t="s">
        <v>31</v>
      </c>
      <c r="D81" s="13">
        <f>'FAIXA ETARIA &gt; 35  risco elev. '!D80+'FAIXA ETARIA 40 a 49 anos '!D80+'FAIXA ETÁRIA 50 a 69 anos '!D80</f>
        <v>2752.56</v>
      </c>
      <c r="E81" s="13">
        <f>'FAIXA ETARIA &gt; 35  risco elev. '!E80+'FAIXA ETARIA 40 a 49 anos '!E80+'FAIXA ETÁRIA 50 a 69 anos '!E80</f>
        <v>311.63</v>
      </c>
      <c r="F81" s="61">
        <f t="shared" si="7"/>
        <v>2440.9299999999998</v>
      </c>
      <c r="G81" s="63">
        <f t="shared" si="8"/>
        <v>2.2897390996827246E-3</v>
      </c>
      <c r="H81" s="64">
        <f t="shared" si="5"/>
        <v>14232.238221106118</v>
      </c>
      <c r="I81" s="64">
        <f t="shared" si="6"/>
        <v>5446.0763517545356</v>
      </c>
      <c r="J81" s="76">
        <f t="shared" si="9"/>
        <v>19678.314572860654</v>
      </c>
    </row>
    <row r="82" spans="1:10">
      <c r="A82" s="75">
        <v>420460</v>
      </c>
      <c r="B82" s="17" t="s">
        <v>97</v>
      </c>
      <c r="C82" s="8" t="s">
        <v>49</v>
      </c>
      <c r="D82" s="13">
        <f>'FAIXA ETARIA &gt; 35  risco elev. '!D81+'FAIXA ETARIA 40 a 49 anos '!D81+'FAIXA ETÁRIA 50 a 69 anos '!D81</f>
        <v>40874.660000000003</v>
      </c>
      <c r="E82" s="13">
        <f>'FAIXA ETARIA &gt; 35  risco elev. '!E81+'FAIXA ETARIA 40 a 49 anos '!E81+'FAIXA ETÁRIA 50 a 69 anos '!E81</f>
        <v>10193.950000000001</v>
      </c>
      <c r="F82" s="61">
        <f t="shared" si="7"/>
        <v>30680.710000000003</v>
      </c>
      <c r="G82" s="63">
        <f t="shared" si="8"/>
        <v>2.8780350642184239E-2</v>
      </c>
      <c r="H82" s="64">
        <f t="shared" si="5"/>
        <v>178888.85527756746</v>
      </c>
      <c r="I82" s="64">
        <f t="shared" si="6"/>
        <v>68453.208074807102</v>
      </c>
      <c r="J82" s="76">
        <f t="shared" si="9"/>
        <v>247342.06335237456</v>
      </c>
    </row>
    <row r="83" spans="1:10">
      <c r="A83" s="75">
        <v>420470</v>
      </c>
      <c r="B83" s="17" t="s">
        <v>98</v>
      </c>
      <c r="C83" s="8" t="s">
        <v>13</v>
      </c>
      <c r="D83" s="13">
        <f>'FAIXA ETARIA &gt; 35  risco elev. '!D82+'FAIXA ETARIA 40 a 49 anos '!D82+'FAIXA ETÁRIA 50 a 69 anos '!D82</f>
        <v>2163.65</v>
      </c>
      <c r="E83" s="13">
        <f>'FAIXA ETARIA &gt; 35  risco elev. '!E82+'FAIXA ETARIA 40 a 49 anos '!E82+'FAIXA ETÁRIA 50 a 69 anos '!E82</f>
        <v>83.38</v>
      </c>
      <c r="F83" s="61">
        <f t="shared" si="7"/>
        <v>2080.27</v>
      </c>
      <c r="G83" s="63">
        <f t="shared" si="8"/>
        <v>1.9514183351824843E-3</v>
      </c>
      <c r="H83" s="64">
        <f t="shared" si="5"/>
        <v>12129.351601324259</v>
      </c>
      <c r="I83" s="64">
        <f t="shared" si="6"/>
        <v>4641.3904750502497</v>
      </c>
      <c r="J83" s="76">
        <f t="shared" si="9"/>
        <v>16770.74207637451</v>
      </c>
    </row>
    <row r="84" spans="1:10">
      <c r="A84" s="75">
        <v>420475</v>
      </c>
      <c r="B84" s="17" t="s">
        <v>99</v>
      </c>
      <c r="C84" s="8" t="s">
        <v>13</v>
      </c>
      <c r="D84" s="13">
        <f>'FAIXA ETARIA &gt; 35  risco elev. '!D83+'FAIXA ETARIA 40 a 49 anos '!D83+'FAIXA ETÁRIA 50 a 69 anos '!D83</f>
        <v>371.24</v>
      </c>
      <c r="E84" s="13">
        <f>'FAIXA ETARIA &gt; 35  risco elev. '!E83+'FAIXA ETARIA 40 a 49 anos '!E83+'FAIXA ETÁRIA 50 a 69 anos '!E83</f>
        <v>1.03</v>
      </c>
      <c r="F84" s="61">
        <f t="shared" si="7"/>
        <v>370.21000000000004</v>
      </c>
      <c r="G84" s="63">
        <f t="shared" si="8"/>
        <v>3.4727923868916417E-4</v>
      </c>
      <c r="H84" s="64">
        <f t="shared" si="5"/>
        <v>2158.5694435463924</v>
      </c>
      <c r="I84" s="64">
        <f t="shared" si="6"/>
        <v>825.99334113761824</v>
      </c>
      <c r="J84" s="76">
        <f t="shared" si="9"/>
        <v>2984.5627846840107</v>
      </c>
    </row>
    <row r="85" spans="1:10">
      <c r="A85" s="75">
        <v>420480</v>
      </c>
      <c r="B85" s="17" t="s">
        <v>100</v>
      </c>
      <c r="C85" s="8" t="s">
        <v>37</v>
      </c>
      <c r="D85" s="13">
        <f>'FAIXA ETARIA &gt; 35  risco elev. '!D84+'FAIXA ETARIA 40 a 49 anos '!D84+'FAIXA ETÁRIA 50 a 69 anos '!D84</f>
        <v>7162.51</v>
      </c>
      <c r="E85" s="13">
        <f>'FAIXA ETARIA &gt; 35  risco elev. '!E84+'FAIXA ETARIA 40 a 49 anos '!E84+'FAIXA ETÁRIA 50 a 69 anos '!E84</f>
        <v>928.94</v>
      </c>
      <c r="F85" s="61">
        <f t="shared" si="7"/>
        <v>6233.57</v>
      </c>
      <c r="G85" s="63">
        <f t="shared" si="8"/>
        <v>5.8474634502461119E-3</v>
      </c>
      <c r="H85" s="64">
        <f t="shared" si="5"/>
        <v>36345.840809830872</v>
      </c>
      <c r="I85" s="64">
        <f t="shared" si="6"/>
        <v>13908.017912847365</v>
      </c>
      <c r="J85" s="76">
        <f t="shared" si="9"/>
        <v>50253.85872267824</v>
      </c>
    </row>
    <row r="86" spans="1:10">
      <c r="A86" s="75">
        <v>420490</v>
      </c>
      <c r="B86" s="17" t="s">
        <v>101</v>
      </c>
      <c r="C86" s="8" t="s">
        <v>21</v>
      </c>
      <c r="D86" s="13">
        <f>'FAIXA ETARIA &gt; 35  risco elev. '!D85+'FAIXA ETARIA 40 a 49 anos '!D85+'FAIXA ETÁRIA 50 a 69 anos '!D85</f>
        <v>1663.37</v>
      </c>
      <c r="E86" s="13">
        <f>'FAIXA ETARIA &gt; 35  risco elev. '!E85+'FAIXA ETARIA 40 a 49 anos '!E85+'FAIXA ETÁRIA 50 a 69 anos '!E85</f>
        <v>62</v>
      </c>
      <c r="F86" s="61">
        <f t="shared" si="7"/>
        <v>1601.37</v>
      </c>
      <c r="G86" s="63">
        <f t="shared" si="8"/>
        <v>1.5021813415619966E-3</v>
      </c>
      <c r="H86" s="64">
        <f t="shared" si="5"/>
        <v>9337.0474860535542</v>
      </c>
      <c r="I86" s="64">
        <f t="shared" si="6"/>
        <v>3572.8936460321106</v>
      </c>
      <c r="J86" s="76">
        <f t="shared" si="9"/>
        <v>12909.941132085665</v>
      </c>
    </row>
    <row r="87" spans="1:10">
      <c r="A87" s="75">
        <v>420500</v>
      </c>
      <c r="B87" s="17" t="s">
        <v>102</v>
      </c>
      <c r="C87" s="8" t="s">
        <v>21</v>
      </c>
      <c r="D87" s="13">
        <f>'FAIXA ETARIA &gt; 35  risco elev. '!D86+'FAIXA ETARIA 40 a 49 anos '!D86+'FAIXA ETÁRIA 50 a 69 anos '!D86</f>
        <v>2744.63</v>
      </c>
      <c r="E87" s="13">
        <f>'FAIXA ETARIA &gt; 35  risco elev. '!E86+'FAIXA ETARIA 40 a 49 anos '!E86+'FAIXA ETÁRIA 50 a 69 anos '!E86</f>
        <v>148.13999999999999</v>
      </c>
      <c r="F87" s="61">
        <f t="shared" si="7"/>
        <v>2596.4900000000002</v>
      </c>
      <c r="G87" s="63">
        <f t="shared" si="8"/>
        <v>2.4356637326491126E-3</v>
      </c>
      <c r="H87" s="64">
        <f t="shared" si="5"/>
        <v>15139.256028939719</v>
      </c>
      <c r="I87" s="64">
        <f t="shared" si="6"/>
        <v>5793.1537514665051</v>
      </c>
      <c r="J87" s="76">
        <f t="shared" si="9"/>
        <v>20932.409780406226</v>
      </c>
    </row>
    <row r="88" spans="1:10">
      <c r="A88" s="75">
        <v>420510</v>
      </c>
      <c r="B88" s="17" t="s">
        <v>103</v>
      </c>
      <c r="C88" s="8" t="s">
        <v>9</v>
      </c>
      <c r="D88" s="13">
        <f>'FAIXA ETARIA &gt; 35  risco elev. '!D87+'FAIXA ETARIA 40 a 49 anos '!D87+'FAIXA ETÁRIA 50 a 69 anos '!D87</f>
        <v>718.33999999999992</v>
      </c>
      <c r="E88" s="13">
        <f>'FAIXA ETARIA &gt; 35  risco elev. '!E87+'FAIXA ETARIA 40 a 49 anos '!E87+'FAIXA ETÁRIA 50 a 69 anos '!E87</f>
        <v>20.28</v>
      </c>
      <c r="F88" s="61">
        <f t="shared" si="7"/>
        <v>698.06</v>
      </c>
      <c r="G88" s="63">
        <f t="shared" si="8"/>
        <v>6.548222505047349E-4</v>
      </c>
      <c r="H88" s="64">
        <f t="shared" si="5"/>
        <v>4070.1520373895751</v>
      </c>
      <c r="I88" s="64">
        <f t="shared" si="6"/>
        <v>1557.4752484117819</v>
      </c>
      <c r="J88" s="76">
        <f t="shared" si="9"/>
        <v>5627.6272858013572</v>
      </c>
    </row>
    <row r="89" spans="1:10">
      <c r="A89" s="75">
        <v>420515</v>
      </c>
      <c r="B89" s="17" t="s">
        <v>104</v>
      </c>
      <c r="C89" s="8" t="s">
        <v>28</v>
      </c>
      <c r="D89" s="13">
        <f>'FAIXA ETARIA &gt; 35  risco elev. '!D88+'FAIXA ETARIA 40 a 49 anos '!D88+'FAIXA ETÁRIA 50 a 69 anos '!D88</f>
        <v>738.49</v>
      </c>
      <c r="E89" s="13">
        <f>'FAIXA ETARIA &gt; 35  risco elev. '!E88+'FAIXA ETARIA 40 a 49 anos '!E88+'FAIXA ETÁRIA 50 a 69 anos '!E88</f>
        <v>33.53</v>
      </c>
      <c r="F89" s="61">
        <f t="shared" si="7"/>
        <v>704.96</v>
      </c>
      <c r="G89" s="63">
        <f t="shared" si="8"/>
        <v>6.6129486536374809E-4</v>
      </c>
      <c r="H89" s="64">
        <f t="shared" si="5"/>
        <v>4110.3836063922236</v>
      </c>
      <c r="I89" s="64">
        <f t="shared" si="6"/>
        <v>1572.8701703583788</v>
      </c>
      <c r="J89" s="76">
        <f t="shared" si="9"/>
        <v>5683.2537767506019</v>
      </c>
    </row>
    <row r="90" spans="1:10">
      <c r="A90" s="75">
        <v>420517</v>
      </c>
      <c r="B90" s="17" t="s">
        <v>105</v>
      </c>
      <c r="C90" s="8" t="s">
        <v>7</v>
      </c>
      <c r="D90" s="13">
        <f>'FAIXA ETARIA &gt; 35  risco elev. '!D89+'FAIXA ETARIA 40 a 49 anos '!D89+'FAIXA ETÁRIA 50 a 69 anos '!D89</f>
        <v>480.1</v>
      </c>
      <c r="E90" s="13">
        <f>'FAIXA ETARIA &gt; 35  risco elev. '!E89+'FAIXA ETARIA 40 a 49 anos '!E89+'FAIXA ETÁRIA 50 a 69 anos '!E89</f>
        <v>2.06</v>
      </c>
      <c r="F90" s="61">
        <f t="shared" si="7"/>
        <v>478.04</v>
      </c>
      <c r="G90" s="63">
        <f t="shared" si="8"/>
        <v>4.4843026191342225E-4</v>
      </c>
      <c r="H90" s="64">
        <f t="shared" si="5"/>
        <v>2787.2897458008092</v>
      </c>
      <c r="I90" s="64">
        <f t="shared" si="6"/>
        <v>1066.5780416450855</v>
      </c>
      <c r="J90" s="76">
        <f t="shared" si="9"/>
        <v>3853.8677874458945</v>
      </c>
    </row>
    <row r="91" spans="1:10">
      <c r="A91" s="75">
        <v>420519</v>
      </c>
      <c r="B91" s="17" t="s">
        <v>106</v>
      </c>
      <c r="C91" s="8" t="s">
        <v>33</v>
      </c>
      <c r="D91" s="13">
        <f>'FAIXA ETARIA &gt; 35  risco elev. '!D90+'FAIXA ETARIA 40 a 49 anos '!D90+'FAIXA ETÁRIA 50 a 69 anos '!D90</f>
        <v>385.37</v>
      </c>
      <c r="E91" s="13">
        <f>'FAIXA ETARIA &gt; 35  risco elev. '!E90+'FAIXA ETARIA 40 a 49 anos '!E90+'FAIXA ETÁRIA 50 a 69 anos '!E90</f>
        <v>28.32</v>
      </c>
      <c r="F91" s="61">
        <f t="shared" si="7"/>
        <v>357.05</v>
      </c>
      <c r="G91" s="63">
        <f t="shared" si="8"/>
        <v>3.3493436745081457E-4</v>
      </c>
      <c r="H91" s="64">
        <f t="shared" si="5"/>
        <v>2081.8379293326475</v>
      </c>
      <c r="I91" s="64">
        <f t="shared" si="6"/>
        <v>796.6314320336744</v>
      </c>
      <c r="J91" s="76">
        <f t="shared" si="9"/>
        <v>2878.4693613663221</v>
      </c>
    </row>
    <row r="92" spans="1:10">
      <c r="A92" s="75">
        <v>420520</v>
      </c>
      <c r="B92" s="17" t="s">
        <v>107</v>
      </c>
      <c r="C92" s="8" t="s">
        <v>5</v>
      </c>
      <c r="D92" s="13">
        <f>'FAIXA ETARIA &gt; 35  risco elev. '!D91+'FAIXA ETARIA 40 a 49 anos '!D91+'FAIXA ETÁRIA 50 a 69 anos '!D91</f>
        <v>897.26</v>
      </c>
      <c r="E92" s="13">
        <f>'FAIXA ETARIA &gt; 35  risco elev. '!E91+'FAIXA ETARIA 40 a 49 anos '!E91+'FAIXA ETÁRIA 50 a 69 anos '!E91</f>
        <v>55.89</v>
      </c>
      <c r="F92" s="61">
        <f t="shared" si="7"/>
        <v>841.37</v>
      </c>
      <c r="G92" s="63">
        <f t="shared" si="8"/>
        <v>7.8925564694606323E-4</v>
      </c>
      <c r="H92" s="64">
        <f t="shared" si="5"/>
        <v>4905.7442335880405</v>
      </c>
      <c r="I92" s="64">
        <f t="shared" si="6"/>
        <v>1877.2210837982711</v>
      </c>
      <c r="J92" s="76">
        <f t="shared" si="9"/>
        <v>6782.9653173863117</v>
      </c>
    </row>
    <row r="93" spans="1:10">
      <c r="A93" s="75">
        <v>420530</v>
      </c>
      <c r="B93" s="17" t="s">
        <v>108</v>
      </c>
      <c r="C93" s="8" t="s">
        <v>7</v>
      </c>
      <c r="D93" s="13">
        <f>'FAIXA ETARIA &gt; 35  risco elev. '!D92+'FAIXA ETARIA 40 a 49 anos '!D92+'FAIXA ETÁRIA 50 a 69 anos '!D92</f>
        <v>1838.88</v>
      </c>
      <c r="E93" s="13">
        <f>'FAIXA ETARIA &gt; 35  risco elev. '!E92+'FAIXA ETARIA 40 a 49 anos '!E92+'FAIXA ETÁRIA 50 a 69 anos '!E92</f>
        <v>192.66</v>
      </c>
      <c r="F93" s="61">
        <f t="shared" si="7"/>
        <v>1646.22</v>
      </c>
      <c r="G93" s="63">
        <f t="shared" si="8"/>
        <v>1.5442533381455818E-3</v>
      </c>
      <c r="H93" s="64">
        <f t="shared" si="5"/>
        <v>9598.5526845707645</v>
      </c>
      <c r="I93" s="64">
        <f t="shared" si="6"/>
        <v>3672.9606386849896</v>
      </c>
      <c r="J93" s="76">
        <f t="shared" si="9"/>
        <v>13271.513323255755</v>
      </c>
    </row>
    <row r="94" spans="1:10">
      <c r="A94" s="75">
        <v>420535</v>
      </c>
      <c r="B94" s="17" t="s">
        <v>109</v>
      </c>
      <c r="C94" s="8" t="s">
        <v>21</v>
      </c>
      <c r="D94" s="13">
        <f>'FAIXA ETARIA &gt; 35  risco elev. '!D93+'FAIXA ETARIA 40 a 49 anos '!D93+'FAIXA ETÁRIA 50 a 69 anos '!D93</f>
        <v>309.69</v>
      </c>
      <c r="E94" s="13">
        <f>'FAIXA ETARIA &gt; 35  risco elev. '!E93+'FAIXA ETARIA 40 a 49 anos '!E93+'FAIXA ETÁRIA 50 a 69 anos '!E93</f>
        <v>11.15</v>
      </c>
      <c r="F94" s="61">
        <f t="shared" si="7"/>
        <v>298.54000000000002</v>
      </c>
      <c r="G94" s="63">
        <f t="shared" si="8"/>
        <v>2.8004846956663267E-4</v>
      </c>
      <c r="H94" s="64">
        <f t="shared" si="5"/>
        <v>1740.685885514546</v>
      </c>
      <c r="I94" s="64">
        <f t="shared" si="6"/>
        <v>666.08695622275081</v>
      </c>
      <c r="J94" s="76">
        <f t="shared" si="9"/>
        <v>2406.7728417372969</v>
      </c>
    </row>
    <row r="95" spans="1:10">
      <c r="A95" s="75">
        <v>420540</v>
      </c>
      <c r="B95" s="17" t="s">
        <v>110</v>
      </c>
      <c r="C95" s="8" t="s">
        <v>16</v>
      </c>
      <c r="D95" s="13">
        <f>'FAIXA ETARIA &gt; 35  risco elev. '!D94+'FAIXA ETARIA 40 a 49 anos '!D94+'FAIXA ETÁRIA 50 a 69 anos '!D94</f>
        <v>102430.08</v>
      </c>
      <c r="E95" s="13">
        <f>'FAIXA ETARIA &gt; 35  risco elev. '!E94+'FAIXA ETARIA 40 a 49 anos '!E94+'FAIXA ETÁRIA 50 a 69 anos '!E94</f>
        <v>39503.69</v>
      </c>
      <c r="F95" s="61">
        <f t="shared" si="7"/>
        <v>62926.39</v>
      </c>
      <c r="G95" s="63">
        <f t="shared" si="8"/>
        <v>5.9028737237398862E-2</v>
      </c>
      <c r="H95" s="64">
        <f t="shared" si="5"/>
        <v>366902.52193804405</v>
      </c>
      <c r="I95" s="64">
        <f t="shared" si="6"/>
        <v>140398.09600450774</v>
      </c>
      <c r="J95" s="76">
        <f t="shared" si="9"/>
        <v>507300.61794255179</v>
      </c>
    </row>
    <row r="96" spans="1:10">
      <c r="A96" s="75">
        <v>420543</v>
      </c>
      <c r="B96" s="17" t="s">
        <v>111</v>
      </c>
      <c r="C96" s="8" t="s">
        <v>13</v>
      </c>
      <c r="D96" s="13">
        <f>'FAIXA ETARIA &gt; 35  risco elev. '!D95+'FAIXA ETARIA 40 a 49 anos '!D95+'FAIXA ETÁRIA 50 a 69 anos '!D95</f>
        <v>464.77</v>
      </c>
      <c r="E96" s="13">
        <f>'FAIXA ETARIA &gt; 35  risco elev. '!E95+'FAIXA ETARIA 40 a 49 anos '!E95+'FAIXA ETÁRIA 50 a 69 anos '!E95</f>
        <v>34.56</v>
      </c>
      <c r="F96" s="61">
        <f t="shared" si="7"/>
        <v>430.21</v>
      </c>
      <c r="G96" s="63">
        <f t="shared" si="8"/>
        <v>4.0356284615884313E-4</v>
      </c>
      <c r="H96" s="64">
        <f t="shared" si="5"/>
        <v>2508.4091740041963</v>
      </c>
      <c r="I96" s="64">
        <f t="shared" si="6"/>
        <v>959.86222762976354</v>
      </c>
      <c r="J96" s="76">
        <f t="shared" si="9"/>
        <v>3468.2714016339596</v>
      </c>
    </row>
    <row r="97" spans="1:10">
      <c r="A97" s="75">
        <v>420545</v>
      </c>
      <c r="B97" s="17" t="s">
        <v>112</v>
      </c>
      <c r="C97" s="8" t="s">
        <v>49</v>
      </c>
      <c r="D97" s="13">
        <f>'FAIXA ETARIA &gt; 35  risco elev. '!D96+'FAIXA ETARIA 40 a 49 anos '!D96+'FAIXA ETÁRIA 50 a 69 anos '!D96</f>
        <v>4453.8999999999996</v>
      </c>
      <c r="E97" s="13">
        <f>'FAIXA ETARIA &gt; 35  risco elev. '!E96+'FAIXA ETARIA 40 a 49 anos '!E96+'FAIXA ETÁRIA 50 a 69 anos '!E96</f>
        <v>749.66000000000008</v>
      </c>
      <c r="F97" s="61">
        <f t="shared" si="7"/>
        <v>3704.24</v>
      </c>
      <c r="G97" s="63">
        <f t="shared" si="8"/>
        <v>3.47479983555806E-3</v>
      </c>
      <c r="H97" s="64">
        <f t="shared" si="5"/>
        <v>21598.172052516918</v>
      </c>
      <c r="I97" s="64">
        <f t="shared" si="6"/>
        <v>8264.7080683277363</v>
      </c>
      <c r="J97" s="76">
        <f t="shared" si="9"/>
        <v>29862.880120844653</v>
      </c>
    </row>
    <row r="98" spans="1:10">
      <c r="A98" s="75">
        <v>420550</v>
      </c>
      <c r="B98" s="17" t="s">
        <v>113</v>
      </c>
      <c r="C98" s="8" t="s">
        <v>37</v>
      </c>
      <c r="D98" s="13">
        <f>'FAIXA ETARIA &gt; 35  risco elev. '!D97+'FAIXA ETARIA 40 a 49 anos '!D97+'FAIXA ETÁRIA 50 a 69 anos '!D97</f>
        <v>6360.5300000000007</v>
      </c>
      <c r="E98" s="13">
        <f>'FAIXA ETARIA &gt; 35  risco elev. '!E97+'FAIXA ETARIA 40 a 49 anos '!E97+'FAIXA ETÁRIA 50 a 69 anos '!E97</f>
        <v>686</v>
      </c>
      <c r="F98" s="61">
        <f t="shared" si="7"/>
        <v>5674.5300000000007</v>
      </c>
      <c r="G98" s="63">
        <f t="shared" si="8"/>
        <v>5.3230503182486238E-3</v>
      </c>
      <c r="H98" s="64">
        <f t="shared" si="5"/>
        <v>33086.267427912033</v>
      </c>
      <c r="I98" s="64">
        <f t="shared" si="6"/>
        <v>12660.716874437885</v>
      </c>
      <c r="J98" s="76">
        <f t="shared" si="9"/>
        <v>45746.98430234992</v>
      </c>
    </row>
    <row r="99" spans="1:10">
      <c r="A99" s="75">
        <v>420555</v>
      </c>
      <c r="B99" s="17" t="s">
        <v>114</v>
      </c>
      <c r="C99" s="8" t="s">
        <v>37</v>
      </c>
      <c r="D99" s="13">
        <f>'FAIXA ETARIA &gt; 35  risco elev. '!D98+'FAIXA ETARIA 40 a 49 anos '!D98+'FAIXA ETÁRIA 50 a 69 anos '!D98</f>
        <v>398.39</v>
      </c>
      <c r="E99" s="13">
        <f>'FAIXA ETARIA &gt; 35  risco elev. '!E98+'FAIXA ETARIA 40 a 49 anos '!E98+'FAIXA ETÁRIA 50 a 69 anos '!E98</f>
        <v>3.04</v>
      </c>
      <c r="F99" s="61">
        <f t="shared" si="7"/>
        <v>395.34999999999997</v>
      </c>
      <c r="G99" s="63">
        <f t="shared" si="8"/>
        <v>3.7086207021895962E-4</v>
      </c>
      <c r="H99" s="64">
        <f t="shared" si="5"/>
        <v>2305.1522906082123</v>
      </c>
      <c r="I99" s="64">
        <f t="shared" si="6"/>
        <v>882.08440457782706</v>
      </c>
      <c r="J99" s="76">
        <f t="shared" si="9"/>
        <v>3187.2366951860395</v>
      </c>
    </row>
    <row r="100" spans="1:10">
      <c r="A100" s="75">
        <v>420560</v>
      </c>
      <c r="B100" s="17" t="s">
        <v>115</v>
      </c>
      <c r="C100" s="8" t="s">
        <v>7</v>
      </c>
      <c r="D100" s="13">
        <f>'FAIXA ETARIA &gt; 35  risco elev. '!D99+'FAIXA ETARIA 40 a 49 anos '!D99+'FAIXA ETÁRIA 50 a 69 anos '!D99</f>
        <v>585.05999999999995</v>
      </c>
      <c r="E100" s="13">
        <f>'FAIXA ETARIA &gt; 35  risco elev. '!E99+'FAIXA ETARIA 40 a 49 anos '!E99+'FAIXA ETÁRIA 50 a 69 anos '!E99</f>
        <v>27.48</v>
      </c>
      <c r="F100" s="61">
        <f t="shared" si="7"/>
        <v>557.57999999999993</v>
      </c>
      <c r="G100" s="63">
        <f t="shared" si="8"/>
        <v>5.230435642157266E-4</v>
      </c>
      <c r="H100" s="64">
        <f t="shared" si="5"/>
        <v>3251.0606151443708</v>
      </c>
      <c r="I100" s="64">
        <f t="shared" si="6"/>
        <v>1244.0435621715058</v>
      </c>
      <c r="J100" s="76">
        <f t="shared" si="9"/>
        <v>4495.1041773158768</v>
      </c>
    </row>
    <row r="101" spans="1:10">
      <c r="A101" s="75">
        <v>420570</v>
      </c>
      <c r="B101" s="17" t="s">
        <v>116</v>
      </c>
      <c r="C101" s="8" t="s">
        <v>16</v>
      </c>
      <c r="D101" s="13">
        <f>'FAIXA ETARIA &gt; 35  risco elev. '!D100+'FAIXA ETARIA 40 a 49 anos '!D100+'FAIXA ETÁRIA 50 a 69 anos '!D100</f>
        <v>4714.13</v>
      </c>
      <c r="E101" s="13">
        <f>'FAIXA ETARIA &gt; 35  risco elev. '!E100+'FAIXA ETARIA 40 a 49 anos '!E100+'FAIXA ETÁRIA 50 a 69 anos '!E100</f>
        <v>477.40999999999997</v>
      </c>
      <c r="F101" s="61">
        <f t="shared" si="7"/>
        <v>4236.72</v>
      </c>
      <c r="G101" s="63">
        <f t="shared" si="8"/>
        <v>3.9742980906489712E-3</v>
      </c>
      <c r="H101" s="64">
        <f t="shared" si="5"/>
        <v>24702.883047086445</v>
      </c>
      <c r="I101" s="64">
        <f t="shared" si="6"/>
        <v>9452.7498129833621</v>
      </c>
      <c r="J101" s="76">
        <f t="shared" si="9"/>
        <v>34155.632860069803</v>
      </c>
    </row>
    <row r="102" spans="1:10">
      <c r="A102" s="75">
        <v>420580</v>
      </c>
      <c r="B102" s="17" t="s">
        <v>117</v>
      </c>
      <c r="C102" s="8" t="s">
        <v>31</v>
      </c>
      <c r="D102" s="13">
        <f>'FAIXA ETARIA &gt; 35  risco elev. '!D101+'FAIXA ETARIA 40 a 49 anos '!D101+'FAIXA ETÁRIA 50 a 69 anos '!D101</f>
        <v>2921.95</v>
      </c>
      <c r="E102" s="13">
        <f>'FAIXA ETARIA &gt; 35  risco elev. '!E101+'FAIXA ETARIA 40 a 49 anos '!E101+'FAIXA ETÁRIA 50 a 69 anos '!E101</f>
        <v>287.14</v>
      </c>
      <c r="F102" s="61">
        <f t="shared" si="7"/>
        <v>2634.81</v>
      </c>
      <c r="G102" s="63">
        <f t="shared" si="8"/>
        <v>2.4716101966197473E-3</v>
      </c>
      <c r="H102" s="64">
        <f t="shared" si="5"/>
        <v>15362.687003458768</v>
      </c>
      <c r="I102" s="64">
        <f t="shared" si="6"/>
        <v>5878.6513469728206</v>
      </c>
      <c r="J102" s="76">
        <f t="shared" si="9"/>
        <v>21241.33835043159</v>
      </c>
    </row>
    <row r="103" spans="1:10">
      <c r="A103" s="75">
        <v>420590</v>
      </c>
      <c r="B103" s="17" t="s">
        <v>118</v>
      </c>
      <c r="C103" s="8" t="s">
        <v>28</v>
      </c>
      <c r="D103" s="13">
        <f>'FAIXA ETARIA &gt; 35  risco elev. '!D102+'FAIXA ETARIA 40 a 49 anos '!D102+'FAIXA ETÁRIA 50 a 69 anos '!D102</f>
        <v>12618.85</v>
      </c>
      <c r="E103" s="13">
        <f>'FAIXA ETARIA &gt; 35  risco elev. '!E102+'FAIXA ETARIA 40 a 49 anos '!E102+'FAIXA ETÁRIA 50 a 69 anos '!E102</f>
        <v>3028.6400000000003</v>
      </c>
      <c r="F103" s="61">
        <f t="shared" si="7"/>
        <v>9590.2099999999991</v>
      </c>
      <c r="G103" s="63">
        <f t="shared" si="8"/>
        <v>8.9961935865298312E-3</v>
      </c>
      <c r="H103" s="64">
        <f t="shared" si="5"/>
        <v>55917.274690562241</v>
      </c>
      <c r="I103" s="64">
        <f t="shared" si="6"/>
        <v>21397.178898763937</v>
      </c>
      <c r="J103" s="76">
        <f t="shared" si="9"/>
        <v>77314.453589326178</v>
      </c>
    </row>
    <row r="104" spans="1:10">
      <c r="A104" s="75">
        <v>420600</v>
      </c>
      <c r="B104" s="17" t="s">
        <v>119</v>
      </c>
      <c r="C104" s="8" t="s">
        <v>16</v>
      </c>
      <c r="D104" s="13">
        <f>'FAIXA ETARIA &gt; 35  risco elev. '!D103+'FAIXA ETARIA 40 a 49 anos '!D103+'FAIXA ETÁRIA 50 a 69 anos '!D103</f>
        <v>3011.17</v>
      </c>
      <c r="E104" s="13">
        <f>'FAIXA ETARIA &gt; 35  risco elev. '!E103+'FAIXA ETARIA 40 a 49 anos '!E103+'FAIXA ETÁRIA 50 a 69 anos '!E103</f>
        <v>251.66</v>
      </c>
      <c r="F104" s="61">
        <f t="shared" si="7"/>
        <v>2759.51</v>
      </c>
      <c r="G104" s="63">
        <f t="shared" si="8"/>
        <v>2.5885862941442302E-3</v>
      </c>
      <c r="H104" s="64">
        <f t="shared" si="5"/>
        <v>16089.770576593572</v>
      </c>
      <c r="I104" s="64">
        <f t="shared" si="6"/>
        <v>6156.8755160656629</v>
      </c>
      <c r="J104" s="76">
        <f t="shared" si="9"/>
        <v>22246.646092659234</v>
      </c>
    </row>
    <row r="105" spans="1:10">
      <c r="A105" s="75">
        <v>420610</v>
      </c>
      <c r="B105" s="17" t="s">
        <v>120</v>
      </c>
      <c r="C105" s="8" t="s">
        <v>35</v>
      </c>
      <c r="D105" s="13">
        <f>'FAIXA ETARIA &gt; 35  risco elev. '!D104+'FAIXA ETARIA 40 a 49 anos '!D104+'FAIXA ETÁRIA 50 a 69 anos '!D104</f>
        <v>1169.27</v>
      </c>
      <c r="E105" s="13">
        <f>'FAIXA ETARIA &gt; 35  risco elev. '!E104+'FAIXA ETARIA 40 a 49 anos '!E104+'FAIXA ETÁRIA 50 a 69 anos '!E104</f>
        <v>107.62</v>
      </c>
      <c r="F105" s="61">
        <f t="shared" si="7"/>
        <v>1061.6500000000001</v>
      </c>
      <c r="G105" s="63">
        <f t="shared" si="8"/>
        <v>9.9589153116974474E-4</v>
      </c>
      <c r="H105" s="64">
        <f t="shared" si="5"/>
        <v>6190.1224973421249</v>
      </c>
      <c r="I105" s="64">
        <f t="shared" si="6"/>
        <v>2368.6983890731008</v>
      </c>
      <c r="J105" s="76">
        <f t="shared" si="9"/>
        <v>8558.8208864152257</v>
      </c>
    </row>
    <row r="106" spans="1:10">
      <c r="A106" s="75">
        <v>420620</v>
      </c>
      <c r="B106" s="17" t="s">
        <v>121</v>
      </c>
      <c r="C106" s="8" t="s">
        <v>35</v>
      </c>
      <c r="D106" s="13">
        <f>'FAIXA ETARIA &gt; 35  risco elev. '!D105+'FAIXA ETARIA 40 a 49 anos '!D105+'FAIXA ETÁRIA 50 a 69 anos '!D105</f>
        <v>2282.48</v>
      </c>
      <c r="E106" s="13">
        <f>'FAIXA ETARIA &gt; 35  risco elev. '!E105+'FAIXA ETARIA 40 a 49 anos '!E105+'FAIXA ETÁRIA 50 a 69 anos '!E105</f>
        <v>347.15999999999997</v>
      </c>
      <c r="F106" s="61">
        <f t="shared" si="7"/>
        <v>1935.3200000000002</v>
      </c>
      <c r="G106" s="63">
        <f t="shared" si="8"/>
        <v>1.815446520136985E-3</v>
      </c>
      <c r="H106" s="64">
        <f t="shared" si="5"/>
        <v>11284.197119159948</v>
      </c>
      <c r="I106" s="64">
        <f t="shared" si="6"/>
        <v>4317.9855567663099</v>
      </c>
      <c r="J106" s="76">
        <f t="shared" si="9"/>
        <v>15602.182675926259</v>
      </c>
    </row>
    <row r="107" spans="1:10">
      <c r="A107" s="75">
        <v>420630</v>
      </c>
      <c r="B107" s="17" t="s">
        <v>122</v>
      </c>
      <c r="C107" s="8" t="s">
        <v>28</v>
      </c>
      <c r="D107" s="13">
        <f>'FAIXA ETARIA &gt; 35  risco elev. '!D106+'FAIXA ETARIA 40 a 49 anos '!D106+'FAIXA ETÁRIA 50 a 69 anos '!D106</f>
        <v>4141.49</v>
      </c>
      <c r="E107" s="13">
        <f>'FAIXA ETARIA &gt; 35  risco elev. '!E106+'FAIXA ETARIA 40 a 49 anos '!E106+'FAIXA ETÁRIA 50 a 69 anos '!E106</f>
        <v>406.99</v>
      </c>
      <c r="F107" s="61">
        <f t="shared" si="7"/>
        <v>3734.5</v>
      </c>
      <c r="G107" s="63">
        <f t="shared" si="8"/>
        <v>3.5031855349252684E-3</v>
      </c>
      <c r="H107" s="64">
        <f t="shared" si="5"/>
        <v>21774.607889911142</v>
      </c>
      <c r="I107" s="64">
        <f t="shared" si="6"/>
        <v>8332.2226100819407</v>
      </c>
      <c r="J107" s="76">
        <f t="shared" si="9"/>
        <v>30106.830499993084</v>
      </c>
    </row>
    <row r="108" spans="1:10">
      <c r="A108" s="75">
        <v>420640</v>
      </c>
      <c r="B108" s="17" t="s">
        <v>123</v>
      </c>
      <c r="C108" s="8" t="s">
        <v>21</v>
      </c>
      <c r="D108" s="13">
        <f>'FAIXA ETARIA &gt; 35  risco elev. '!D107+'FAIXA ETARIA 40 a 49 anos '!D107+'FAIXA ETÁRIA 50 a 69 anos '!D107</f>
        <v>2024.8200000000002</v>
      </c>
      <c r="E108" s="13">
        <f>'FAIXA ETARIA &gt; 35  risco elev. '!E107+'FAIXA ETARIA 40 a 49 anos '!E107+'FAIXA ETÁRIA 50 a 69 anos '!E107</f>
        <v>52.86</v>
      </c>
      <c r="F108" s="61">
        <f t="shared" si="7"/>
        <v>1971.9600000000003</v>
      </c>
      <c r="G108" s="63">
        <f t="shared" si="8"/>
        <v>1.8498170430984691E-3</v>
      </c>
      <c r="H108" s="64">
        <f t="shared" si="5"/>
        <v>11497.832581226183</v>
      </c>
      <c r="I108" s="64">
        <f t="shared" si="6"/>
        <v>4399.7348234508463</v>
      </c>
      <c r="J108" s="76">
        <f t="shared" si="9"/>
        <v>15897.567404677029</v>
      </c>
    </row>
    <row r="109" spans="1:10">
      <c r="A109" s="75">
        <v>420650</v>
      </c>
      <c r="B109" s="17" t="s">
        <v>124</v>
      </c>
      <c r="C109" s="8" t="s">
        <v>31</v>
      </c>
      <c r="D109" s="13">
        <f>'FAIXA ETARIA &gt; 35  risco elev. '!D108+'FAIXA ETARIA 40 a 49 anos '!D108+'FAIXA ETÁRIA 50 a 69 anos '!D108</f>
        <v>6853.04</v>
      </c>
      <c r="E109" s="13">
        <f>'FAIXA ETARIA &gt; 35  risco elev. '!E108+'FAIXA ETARIA 40 a 49 anos '!E108+'FAIXA ETÁRIA 50 a 69 anos '!E108</f>
        <v>1014.35</v>
      </c>
      <c r="F109" s="61">
        <f t="shared" si="7"/>
        <v>5838.69</v>
      </c>
      <c r="G109" s="63">
        <f t="shared" si="8"/>
        <v>5.4770422682856642E-3</v>
      </c>
      <c r="H109" s="64">
        <f t="shared" si="5"/>
        <v>34043.42893044457</v>
      </c>
      <c r="I109" s="64">
        <f t="shared" si="6"/>
        <v>13026.982147880391</v>
      </c>
      <c r="J109" s="76">
        <f t="shared" si="9"/>
        <v>47070.411078324963</v>
      </c>
    </row>
    <row r="110" spans="1:10">
      <c r="A110" s="75">
        <v>420660</v>
      </c>
      <c r="B110" s="17" t="s">
        <v>125</v>
      </c>
      <c r="C110" s="8" t="s">
        <v>21</v>
      </c>
      <c r="D110" s="13">
        <f>'FAIXA ETARIA &gt; 35  risco elev. '!D109+'FAIXA ETARIA 40 a 49 anos '!D109+'FAIXA ETÁRIA 50 a 69 anos '!D109</f>
        <v>1073</v>
      </c>
      <c r="E110" s="13">
        <f>'FAIXA ETARIA &gt; 35  risco elev. '!E109+'FAIXA ETARIA 40 a 49 anos '!E109+'FAIXA ETÁRIA 50 a 69 anos '!E109</f>
        <v>41.629999999999995</v>
      </c>
      <c r="F110" s="61">
        <f t="shared" si="7"/>
        <v>1031.3699999999999</v>
      </c>
      <c r="G110" s="63">
        <f t="shared" si="8"/>
        <v>9.6748707060004648E-4</v>
      </c>
      <c r="H110" s="64">
        <f t="shared" si="5"/>
        <v>6013.570046704418</v>
      </c>
      <c r="I110" s="64">
        <f t="shared" si="6"/>
        <v>2301.1392243567307</v>
      </c>
      <c r="J110" s="76">
        <f t="shared" si="9"/>
        <v>8314.7092710611487</v>
      </c>
    </row>
    <row r="111" spans="1:10">
      <c r="A111" s="75">
        <v>420665</v>
      </c>
      <c r="B111" s="17" t="s">
        <v>126</v>
      </c>
      <c r="C111" s="8" t="s">
        <v>13</v>
      </c>
      <c r="D111" s="13">
        <f>'FAIXA ETARIA &gt; 35  risco elev. '!D110+'FAIXA ETARIA 40 a 49 anos '!D110+'FAIXA ETÁRIA 50 a 69 anos '!D110</f>
        <v>817.23</v>
      </c>
      <c r="E111" s="13">
        <f>'FAIXA ETARIA &gt; 35  risco elev. '!E110+'FAIXA ETARIA 40 a 49 anos '!E110+'FAIXA ETÁRIA 50 a 69 anos '!E110</f>
        <v>98.68</v>
      </c>
      <c r="F111" s="61">
        <f t="shared" si="7"/>
        <v>718.55</v>
      </c>
      <c r="G111" s="63">
        <f t="shared" si="8"/>
        <v>6.7404310245563028E-4</v>
      </c>
      <c r="H111" s="64">
        <f t="shared" si="5"/>
        <v>4189.6223053409149</v>
      </c>
      <c r="I111" s="64">
        <f t="shared" si="6"/>
        <v>1603.1914731488494</v>
      </c>
      <c r="J111" s="76">
        <f t="shared" si="9"/>
        <v>5792.8137784897644</v>
      </c>
    </row>
    <row r="112" spans="1:10">
      <c r="A112" s="75">
        <v>420670</v>
      </c>
      <c r="B112" s="17" t="s">
        <v>127</v>
      </c>
      <c r="C112" s="8" t="s">
        <v>5</v>
      </c>
      <c r="D112" s="13">
        <f>'FAIXA ETARIA &gt; 35  risco elev. '!D111+'FAIXA ETARIA 40 a 49 anos '!D111+'FAIXA ETÁRIA 50 a 69 anos '!D111</f>
        <v>4304.7700000000004</v>
      </c>
      <c r="E112" s="13">
        <f>'FAIXA ETARIA &gt; 35  risco elev. '!E111+'FAIXA ETARIA 40 a 49 anos '!E111+'FAIXA ETÁRIA 50 a 69 anos '!E111</f>
        <v>606.80999999999995</v>
      </c>
      <c r="F112" s="61">
        <f t="shared" si="7"/>
        <v>3697.9600000000005</v>
      </c>
      <c r="G112" s="63">
        <f t="shared" si="8"/>
        <v>3.4689088179762342E-3</v>
      </c>
      <c r="H112" s="64">
        <f t="shared" si="5"/>
        <v>21561.555494062341</v>
      </c>
      <c r="I112" s="64">
        <f t="shared" si="6"/>
        <v>8250.6964582082255</v>
      </c>
      <c r="J112" s="76">
        <f t="shared" si="9"/>
        <v>29812.251952270566</v>
      </c>
    </row>
    <row r="113" spans="1:10">
      <c r="A113" s="75">
        <v>420675</v>
      </c>
      <c r="B113" s="17" t="s">
        <v>128</v>
      </c>
      <c r="C113" s="8" t="s">
        <v>37</v>
      </c>
      <c r="D113" s="13">
        <f>'FAIXA ETARIA &gt; 35  risco elev. '!D112+'FAIXA ETARIA 40 a 49 anos '!D112+'FAIXA ETÁRIA 50 a 69 anos '!D112</f>
        <v>409.64</v>
      </c>
      <c r="E113" s="13">
        <f>'FAIXA ETARIA &gt; 35  risco elev. '!E112+'FAIXA ETARIA 40 a 49 anos '!E112+'FAIXA ETÁRIA 50 a 69 anos '!E112</f>
        <v>22.35</v>
      </c>
      <c r="F113" s="61">
        <f t="shared" si="7"/>
        <v>387.28999999999996</v>
      </c>
      <c r="G113" s="63">
        <f t="shared" si="8"/>
        <v>3.6330130561553273E-4</v>
      </c>
      <c r="H113" s="64">
        <f t="shared" si="5"/>
        <v>2258.1571534833802</v>
      </c>
      <c r="I113" s="64">
        <f t="shared" si="6"/>
        <v>864.10135082571549</v>
      </c>
      <c r="J113" s="76">
        <f t="shared" si="9"/>
        <v>3122.2585043090958</v>
      </c>
    </row>
    <row r="114" spans="1:10">
      <c r="A114" s="75">
        <v>420680</v>
      </c>
      <c r="B114" s="17" t="s">
        <v>129</v>
      </c>
      <c r="C114" s="8" t="s">
        <v>5</v>
      </c>
      <c r="D114" s="13">
        <f>'FAIXA ETARIA &gt; 35  risco elev. '!D113+'FAIXA ETARIA 40 a 49 anos '!D113+'FAIXA ETÁRIA 50 a 69 anos '!D113</f>
        <v>629.16</v>
      </c>
      <c r="E114" s="13">
        <f>'FAIXA ETARIA &gt; 35  risco elev. '!E113+'FAIXA ETARIA 40 a 49 anos '!E113+'FAIXA ETÁRIA 50 a 69 anos '!E113</f>
        <v>41.620000000000005</v>
      </c>
      <c r="F114" s="61">
        <f t="shared" si="7"/>
        <v>587.54</v>
      </c>
      <c r="G114" s="63">
        <f t="shared" si="8"/>
        <v>5.5114784554558633E-4</v>
      </c>
      <c r="H114" s="64">
        <f t="shared" si="5"/>
        <v>3425.7472538863012</v>
      </c>
      <c r="I114" s="64">
        <f t="shared" si="6"/>
        <v>1310.8887594932505</v>
      </c>
      <c r="J114" s="76">
        <f t="shared" si="9"/>
        <v>4736.6360133795515</v>
      </c>
    </row>
    <row r="115" spans="1:10">
      <c r="A115" s="75">
        <v>420690</v>
      </c>
      <c r="B115" s="17" t="s">
        <v>130</v>
      </c>
      <c r="C115" s="8" t="s">
        <v>9</v>
      </c>
      <c r="D115" s="13">
        <f>'FAIXA ETARIA &gt; 35  risco elev. '!D114+'FAIXA ETARIA 40 a 49 anos '!D114+'FAIXA ETÁRIA 50 a 69 anos '!D114</f>
        <v>3349.96</v>
      </c>
      <c r="E115" s="13">
        <f>'FAIXA ETARIA &gt; 35  risco elev. '!E114+'FAIXA ETARIA 40 a 49 anos '!E114+'FAIXA ETÁRIA 50 a 69 anos '!E114</f>
        <v>171.82</v>
      </c>
      <c r="F115" s="61">
        <f t="shared" si="7"/>
        <v>3178.14</v>
      </c>
      <c r="G115" s="63">
        <f t="shared" si="8"/>
        <v>2.981286404061425E-3</v>
      </c>
      <c r="H115" s="64">
        <f t="shared" si="5"/>
        <v>18530.660682619411</v>
      </c>
      <c r="I115" s="64">
        <f t="shared" si="6"/>
        <v>7090.9010486024417</v>
      </c>
      <c r="J115" s="76">
        <f t="shared" si="9"/>
        <v>25621.561731221853</v>
      </c>
    </row>
    <row r="116" spans="1:10">
      <c r="A116" s="75">
        <v>420700</v>
      </c>
      <c r="B116" s="17" t="s">
        <v>131</v>
      </c>
      <c r="C116" s="8" t="s">
        <v>49</v>
      </c>
      <c r="D116" s="13">
        <f>'FAIXA ETARIA &gt; 35  risco elev. '!D115+'FAIXA ETARIA 40 a 49 anos '!D115+'FAIXA ETÁRIA 50 a 69 anos '!D115</f>
        <v>10357.15</v>
      </c>
      <c r="E116" s="13">
        <f>'FAIXA ETARIA &gt; 35  risco elev. '!E115+'FAIXA ETARIA 40 a 49 anos '!E115+'FAIXA ETÁRIA 50 a 69 anos '!E115</f>
        <v>1350.77</v>
      </c>
      <c r="F116" s="61">
        <f t="shared" si="7"/>
        <v>9006.3799999999992</v>
      </c>
      <c r="G116" s="63">
        <f t="shared" si="8"/>
        <v>8.4485259440461192E-3</v>
      </c>
      <c r="H116" s="64">
        <f t="shared" si="5"/>
        <v>52513.159193342573</v>
      </c>
      <c r="I116" s="64">
        <f t="shared" si="6"/>
        <v>20094.567698752118</v>
      </c>
      <c r="J116" s="76">
        <f t="shared" si="9"/>
        <v>72607.726892094695</v>
      </c>
    </row>
    <row r="117" spans="1:10">
      <c r="A117" s="75">
        <v>420710</v>
      </c>
      <c r="B117" s="17" t="s">
        <v>132</v>
      </c>
      <c r="C117" s="8" t="s">
        <v>45</v>
      </c>
      <c r="D117" s="13">
        <f>'FAIXA ETARIA &gt; 35  risco elev. '!D116+'FAIXA ETARIA 40 a 49 anos '!D116+'FAIXA ETÁRIA 50 a 69 anos '!D116</f>
        <v>2332.5700000000002</v>
      </c>
      <c r="E117" s="13">
        <f>'FAIXA ETARIA &gt; 35  risco elev. '!E116+'FAIXA ETARIA 40 a 49 anos '!E116+'FAIXA ETÁRIA 50 a 69 anos '!E116</f>
        <v>282.28999999999996</v>
      </c>
      <c r="F117" s="61">
        <f t="shared" si="7"/>
        <v>2050.2800000000002</v>
      </c>
      <c r="G117" s="63">
        <f t="shared" si="8"/>
        <v>1.92328591204889E-3</v>
      </c>
      <c r="H117" s="64">
        <f t="shared" si="5"/>
        <v>11954.490042717101</v>
      </c>
      <c r="I117" s="64">
        <f t="shared" si="6"/>
        <v>4574.4783432852601</v>
      </c>
      <c r="J117" s="76">
        <f t="shared" si="9"/>
        <v>16528.968386002362</v>
      </c>
    </row>
    <row r="118" spans="1:10">
      <c r="A118" s="75">
        <v>420720</v>
      </c>
      <c r="B118" s="17" t="s">
        <v>133</v>
      </c>
      <c r="C118" s="8" t="s">
        <v>35</v>
      </c>
      <c r="D118" s="13">
        <f>'FAIXA ETARIA &gt; 35  risco elev. '!D117+'FAIXA ETARIA 40 a 49 anos '!D117+'FAIXA ETÁRIA 50 a 69 anos '!D117</f>
        <v>2150.5100000000002</v>
      </c>
      <c r="E118" s="13">
        <f>'FAIXA ETARIA &gt; 35  risco elev. '!E117+'FAIXA ETARIA 40 a 49 anos '!E117+'FAIXA ETÁRIA 50 a 69 anos '!E117</f>
        <v>40.72</v>
      </c>
      <c r="F118" s="61">
        <f t="shared" si="7"/>
        <v>2109.7900000000004</v>
      </c>
      <c r="G118" s="63">
        <f t="shared" si="8"/>
        <v>1.979109870057567E-3</v>
      </c>
      <c r="H118" s="64">
        <f t="shared" si="5"/>
        <v>12301.472748709502</v>
      </c>
      <c r="I118" s="64">
        <f t="shared" si="6"/>
        <v>4707.2539672043868</v>
      </c>
      <c r="J118" s="76">
        <f t="shared" si="9"/>
        <v>17008.72671591389</v>
      </c>
    </row>
    <row r="119" spans="1:10">
      <c r="A119" s="75">
        <v>420730</v>
      </c>
      <c r="B119" s="17" t="s">
        <v>134</v>
      </c>
      <c r="C119" s="8" t="s">
        <v>35</v>
      </c>
      <c r="D119" s="13">
        <f>'FAIXA ETARIA &gt; 35  risco elev. '!D118+'FAIXA ETARIA 40 a 49 anos '!D118+'FAIXA ETÁRIA 50 a 69 anos '!D118</f>
        <v>9022.2199999999993</v>
      </c>
      <c r="E119" s="13">
        <f>'FAIXA ETARIA &gt; 35  risco elev. '!E118+'FAIXA ETARIA 40 a 49 anos '!E118+'FAIXA ETÁRIA 50 a 69 anos '!E118</f>
        <v>927.9</v>
      </c>
      <c r="F119" s="61">
        <f t="shared" si="7"/>
        <v>8094.32</v>
      </c>
      <c r="G119" s="63">
        <f t="shared" si="8"/>
        <v>7.5929588268995301E-3</v>
      </c>
      <c r="H119" s="64">
        <f t="shared" si="5"/>
        <v>47195.245450653507</v>
      </c>
      <c r="I119" s="64">
        <f t="shared" si="6"/>
        <v>18059.626755185018</v>
      </c>
      <c r="J119" s="76">
        <f t="shared" si="9"/>
        <v>65254.872205838525</v>
      </c>
    </row>
    <row r="120" spans="1:10">
      <c r="A120" s="75">
        <v>420740</v>
      </c>
      <c r="B120" s="17" t="s">
        <v>135</v>
      </c>
      <c r="C120" s="8" t="s">
        <v>9</v>
      </c>
      <c r="D120" s="13">
        <f>'FAIXA ETARIA &gt; 35  risco elev. '!D119+'FAIXA ETARIA 40 a 49 anos '!D119+'FAIXA ETÁRIA 50 a 69 anos '!D119</f>
        <v>1074.95</v>
      </c>
      <c r="E120" s="13">
        <f>'FAIXA ETARIA &gt; 35  risco elev. '!E119+'FAIXA ETARIA 40 a 49 anos '!E119+'FAIXA ETÁRIA 50 a 69 anos '!E119</f>
        <v>17.309999999999999</v>
      </c>
      <c r="F120" s="61">
        <f t="shared" si="7"/>
        <v>1057.6400000000001</v>
      </c>
      <c r="G120" s="63">
        <f t="shared" si="8"/>
        <v>9.9212991007052113E-4</v>
      </c>
      <c r="H120" s="64">
        <f t="shared" si="5"/>
        <v>6166.7415420231946</v>
      </c>
      <c r="I120" s="64">
        <f t="shared" si="6"/>
        <v>2359.7514851592086</v>
      </c>
      <c r="J120" s="76">
        <f t="shared" si="9"/>
        <v>8526.4930271824032</v>
      </c>
    </row>
    <row r="121" spans="1:10">
      <c r="A121" s="75">
        <v>420750</v>
      </c>
      <c r="B121" s="17" t="s">
        <v>136</v>
      </c>
      <c r="C121" s="8" t="s">
        <v>28</v>
      </c>
      <c r="D121" s="13">
        <f>'FAIXA ETARIA &gt; 35  risco elev. '!D120+'FAIXA ETARIA 40 a 49 anos '!D120+'FAIXA ETÁRIA 50 a 69 anos '!D120</f>
        <v>11800.189999999999</v>
      </c>
      <c r="E121" s="13">
        <f>'FAIXA ETARIA &gt; 35  risco elev. '!E120+'FAIXA ETARIA 40 a 49 anos '!E120+'FAIXA ETÁRIA 50 a 69 anos '!E120</f>
        <v>2618.98</v>
      </c>
      <c r="F121" s="61">
        <f t="shared" si="7"/>
        <v>9181.2099999999991</v>
      </c>
      <c r="G121" s="63">
        <f t="shared" si="8"/>
        <v>8.6125269956115191E-3</v>
      </c>
      <c r="H121" s="64">
        <f t="shared" si="5"/>
        <v>53532.533861274875</v>
      </c>
      <c r="I121" s="64">
        <f t="shared" si="6"/>
        <v>20484.639322509145</v>
      </c>
      <c r="J121" s="76">
        <f t="shared" si="9"/>
        <v>74017.17318378402</v>
      </c>
    </row>
    <row r="122" spans="1:10">
      <c r="A122" s="75">
        <v>420757</v>
      </c>
      <c r="B122" s="17" t="s">
        <v>137</v>
      </c>
      <c r="C122" s="8" t="s">
        <v>37</v>
      </c>
      <c r="D122" s="13">
        <f>'FAIXA ETARIA &gt; 35  risco elev. '!D121+'FAIXA ETARIA 40 a 49 anos '!D121+'FAIXA ETÁRIA 50 a 69 anos '!D121</f>
        <v>593.79</v>
      </c>
      <c r="E122" s="13">
        <f>'FAIXA ETARIA &gt; 35  risco elev. '!E121+'FAIXA ETARIA 40 a 49 anos '!E121+'FAIXA ETÁRIA 50 a 69 anos '!E121</f>
        <v>53.92</v>
      </c>
      <c r="F122" s="61">
        <f t="shared" si="7"/>
        <v>539.87</v>
      </c>
      <c r="G122" s="63">
        <f t="shared" si="8"/>
        <v>5.0643051941092637E-4</v>
      </c>
      <c r="H122" s="64">
        <f t="shared" si="5"/>
        <v>3147.7995880375756</v>
      </c>
      <c r="I122" s="64">
        <f t="shared" si="6"/>
        <v>1204.529929175241</v>
      </c>
      <c r="J122" s="76">
        <f t="shared" si="9"/>
        <v>4352.3295172128164</v>
      </c>
    </row>
    <row r="123" spans="1:10">
      <c r="A123" s="75">
        <v>420760</v>
      </c>
      <c r="B123" s="17" t="s">
        <v>138</v>
      </c>
      <c r="C123" s="8" t="s">
        <v>19</v>
      </c>
      <c r="D123" s="13">
        <f>'FAIXA ETARIA &gt; 35  risco elev. '!D122+'FAIXA ETARIA 40 a 49 anos '!D122+'FAIXA ETÁRIA 50 a 69 anos '!D122</f>
        <v>910.37</v>
      </c>
      <c r="E123" s="13">
        <f>'FAIXA ETARIA &gt; 35  risco elev. '!E122+'FAIXA ETARIA 40 a 49 anos '!E122+'FAIXA ETÁRIA 50 a 69 anos '!E122</f>
        <v>97.36</v>
      </c>
      <c r="F123" s="61">
        <f t="shared" si="7"/>
        <v>813.01</v>
      </c>
      <c r="G123" s="63">
        <f t="shared" si="8"/>
        <v>7.6265226181539494E-4</v>
      </c>
      <c r="H123" s="64">
        <f t="shared" si="5"/>
        <v>4740.3866543249851</v>
      </c>
      <c r="I123" s="64">
        <f t="shared" si="6"/>
        <v>1813.9457234496504</v>
      </c>
      <c r="J123" s="76">
        <f t="shared" si="9"/>
        <v>6554.3323777746355</v>
      </c>
    </row>
    <row r="124" spans="1:10">
      <c r="A124" s="75">
        <v>420765</v>
      </c>
      <c r="B124" s="17" t="s">
        <v>139</v>
      </c>
      <c r="C124" s="8" t="s">
        <v>21</v>
      </c>
      <c r="D124" s="13">
        <f>'FAIXA ETARIA &gt; 35  risco elev. '!D123+'FAIXA ETARIA 40 a 49 anos '!D123+'FAIXA ETÁRIA 50 a 69 anos '!D123</f>
        <v>1718.56</v>
      </c>
      <c r="E124" s="13">
        <f>'FAIXA ETARIA &gt; 35  risco elev. '!E123+'FAIXA ETARIA 40 a 49 anos '!E123+'FAIXA ETÁRIA 50 a 69 anos '!E123</f>
        <v>52.83</v>
      </c>
      <c r="F124" s="61">
        <f t="shared" si="7"/>
        <v>1665.73</v>
      </c>
      <c r="G124" s="63">
        <f t="shared" si="8"/>
        <v>1.5625548911744724E-3</v>
      </c>
      <c r="H124" s="64">
        <f t="shared" si="5"/>
        <v>9712.3089035912926</v>
      </c>
      <c r="I124" s="64">
        <f t="shared" si="6"/>
        <v>3716.4903382760185</v>
      </c>
      <c r="J124" s="76">
        <f t="shared" si="9"/>
        <v>13428.799241867311</v>
      </c>
    </row>
    <row r="125" spans="1:10">
      <c r="A125" s="75">
        <v>420768</v>
      </c>
      <c r="B125" s="17" t="s">
        <v>140</v>
      </c>
      <c r="C125" s="8" t="s">
        <v>7</v>
      </c>
      <c r="D125" s="13">
        <f>'FAIXA ETARIA &gt; 35  risco elev. '!D124+'FAIXA ETARIA 40 a 49 anos '!D124+'FAIXA ETÁRIA 50 a 69 anos '!D124</f>
        <v>1035.03</v>
      </c>
      <c r="E125" s="13">
        <f>'FAIXA ETARIA &gt; 35  risco elev. '!E124+'FAIXA ETARIA 40 a 49 anos '!E124+'FAIXA ETÁRIA 50 a 69 anos '!E124</f>
        <v>32.53</v>
      </c>
      <c r="F125" s="61">
        <f t="shared" si="7"/>
        <v>1002.5</v>
      </c>
      <c r="G125" s="63">
        <f t="shared" si="8"/>
        <v>9.4040527480588601E-4</v>
      </c>
      <c r="H125" s="64">
        <f t="shared" si="5"/>
        <v>5845.2388297324715</v>
      </c>
      <c r="I125" s="64">
        <f t="shared" si="6"/>
        <v>2236.7259784729267</v>
      </c>
      <c r="J125" s="76">
        <f t="shared" si="9"/>
        <v>8081.9648082053982</v>
      </c>
    </row>
    <row r="126" spans="1:10">
      <c r="A126" s="75">
        <v>420770</v>
      </c>
      <c r="B126" s="17" t="s">
        <v>141</v>
      </c>
      <c r="C126" s="8" t="s">
        <v>19</v>
      </c>
      <c r="D126" s="13">
        <f>'FAIXA ETARIA &gt; 35  risco elev. '!D125+'FAIXA ETARIA 40 a 49 anos '!D125+'FAIXA ETÁRIA 50 a 69 anos '!D125</f>
        <v>1432.8400000000001</v>
      </c>
      <c r="E126" s="13">
        <f>'FAIXA ETARIA &gt; 35  risco elev. '!E125+'FAIXA ETARIA 40 a 49 anos '!E125+'FAIXA ETÁRIA 50 a 69 anos '!E125</f>
        <v>267.27</v>
      </c>
      <c r="F126" s="61">
        <f t="shared" si="7"/>
        <v>1165.5700000000002</v>
      </c>
      <c r="G126" s="63">
        <f t="shared" si="8"/>
        <v>1.0933747393072288E-3</v>
      </c>
      <c r="H126" s="64">
        <f t="shared" si="5"/>
        <v>6796.0449104950412</v>
      </c>
      <c r="I126" s="64">
        <f t="shared" si="6"/>
        <v>2600.5593004774964</v>
      </c>
      <c r="J126" s="76">
        <f t="shared" si="9"/>
        <v>9396.6042109725386</v>
      </c>
    </row>
    <row r="127" spans="1:10">
      <c r="A127" s="75">
        <v>420775</v>
      </c>
      <c r="B127" s="17" t="s">
        <v>142</v>
      </c>
      <c r="C127" s="8" t="s">
        <v>21</v>
      </c>
      <c r="D127" s="13">
        <f>'FAIXA ETARIA &gt; 35  risco elev. '!D126+'FAIXA ETARIA 40 a 49 anos '!D126+'FAIXA ETÁRIA 50 a 69 anos '!D126</f>
        <v>780.47</v>
      </c>
      <c r="E127" s="13">
        <f>'FAIXA ETARIA &gt; 35  risco elev. '!E126+'FAIXA ETARIA 40 a 49 anos '!E126+'FAIXA ETÁRIA 50 a 69 anos '!E126</f>
        <v>17.29</v>
      </c>
      <c r="F127" s="61">
        <f t="shared" si="7"/>
        <v>763.18000000000006</v>
      </c>
      <c r="G127" s="63">
        <f t="shared" si="8"/>
        <v>7.1590872581182657E-4</v>
      </c>
      <c r="H127" s="64">
        <f t="shared" si="5"/>
        <v>4449.8447581797791</v>
      </c>
      <c r="I127" s="64">
        <f t="shared" si="6"/>
        <v>1702.7676132179238</v>
      </c>
      <c r="J127" s="76">
        <f t="shared" si="9"/>
        <v>6152.6123713977031</v>
      </c>
    </row>
    <row r="128" spans="1:10">
      <c r="A128" s="75">
        <v>420780</v>
      </c>
      <c r="B128" s="17" t="s">
        <v>143</v>
      </c>
      <c r="C128" s="8" t="s">
        <v>19</v>
      </c>
      <c r="D128" s="13">
        <f>'FAIXA ETARIA &gt; 35  risco elev. '!D127+'FAIXA ETARIA 40 a 49 anos '!D127+'FAIXA ETÁRIA 50 a 69 anos '!D127</f>
        <v>1817.19</v>
      </c>
      <c r="E128" s="13">
        <f>'FAIXA ETARIA &gt; 35  risco elev. '!E127+'FAIXA ETARIA 40 a 49 anos '!E127+'FAIXA ETÁRIA 50 a 69 anos '!E127</f>
        <v>221.4</v>
      </c>
      <c r="F128" s="61">
        <f t="shared" si="7"/>
        <v>1595.79</v>
      </c>
      <c r="G128" s="63">
        <f t="shared" si="8"/>
        <v>1.4969469660673165E-3</v>
      </c>
      <c r="H128" s="64">
        <f t="shared" si="5"/>
        <v>9304.5123911209794</v>
      </c>
      <c r="I128" s="64">
        <f t="shared" si="6"/>
        <v>3560.4438395883412</v>
      </c>
      <c r="J128" s="76">
        <f t="shared" si="9"/>
        <v>12864.95623070932</v>
      </c>
    </row>
    <row r="129" spans="1:10">
      <c r="A129" s="75">
        <v>420785</v>
      </c>
      <c r="B129" s="17" t="s">
        <v>144</v>
      </c>
      <c r="C129" s="8" t="s">
        <v>13</v>
      </c>
      <c r="D129" s="13">
        <f>'FAIXA ETARIA &gt; 35  risco elev. '!D128+'FAIXA ETARIA 40 a 49 anos '!D128+'FAIXA ETÁRIA 50 a 69 anos '!D128</f>
        <v>375.49</v>
      </c>
      <c r="E129" s="13">
        <f>'FAIXA ETARIA &gt; 35  risco elev. '!E128+'FAIXA ETARIA 40 a 49 anos '!E128+'FAIXA ETÁRIA 50 a 69 anos '!E128</f>
        <v>8.120000000000001</v>
      </c>
      <c r="F129" s="61">
        <f t="shared" si="7"/>
        <v>367.37</v>
      </c>
      <c r="G129" s="63">
        <f t="shared" si="8"/>
        <v>3.4461514793559936E-4</v>
      </c>
      <c r="H129" s="64">
        <f t="shared" si="5"/>
        <v>2142.0103629713899</v>
      </c>
      <c r="I129" s="64">
        <f t="shared" si="6"/>
        <v>819.65688051032339</v>
      </c>
      <c r="J129" s="76">
        <f t="shared" si="9"/>
        <v>2961.6672434817133</v>
      </c>
    </row>
    <row r="130" spans="1:10">
      <c r="A130" s="75">
        <v>420790</v>
      </c>
      <c r="B130" s="17" t="s">
        <v>145</v>
      </c>
      <c r="C130" s="8" t="s">
        <v>54</v>
      </c>
      <c r="D130" s="13">
        <f>'FAIXA ETARIA &gt; 35  risco elev. '!D129+'FAIXA ETARIA 40 a 49 anos '!D129+'FAIXA ETÁRIA 50 a 69 anos '!D129</f>
        <v>1794.5700000000002</v>
      </c>
      <c r="E130" s="13">
        <f>'FAIXA ETARIA &gt; 35  risco elev. '!E129+'FAIXA ETARIA 40 a 49 anos '!E129+'FAIXA ETÁRIA 50 a 69 anos '!E129</f>
        <v>79.289999999999992</v>
      </c>
      <c r="F130" s="61">
        <f t="shared" si="7"/>
        <v>1715.2800000000002</v>
      </c>
      <c r="G130" s="63">
        <f t="shared" si="8"/>
        <v>1.6090357703431825E-3</v>
      </c>
      <c r="H130" s="64">
        <f t="shared" si="5"/>
        <v>10001.218214327697</v>
      </c>
      <c r="I130" s="64">
        <f t="shared" si="6"/>
        <v>3827.0437270374491</v>
      </c>
      <c r="J130" s="76">
        <f t="shared" si="9"/>
        <v>13828.261941365146</v>
      </c>
    </row>
    <row r="131" spans="1:10">
      <c r="A131" s="75">
        <v>420800</v>
      </c>
      <c r="B131" s="17" t="s">
        <v>146</v>
      </c>
      <c r="C131" s="8" t="s">
        <v>19</v>
      </c>
      <c r="D131" s="13">
        <f>'FAIXA ETARIA &gt; 35  risco elev. '!D130+'FAIXA ETARIA 40 a 49 anos '!D130+'FAIXA ETÁRIA 50 a 69 anos '!D130</f>
        <v>1226.78</v>
      </c>
      <c r="E131" s="13">
        <f>'FAIXA ETARIA &gt; 35  risco elev. '!E130+'FAIXA ETARIA 40 a 49 anos '!E130+'FAIXA ETÁRIA 50 a 69 anos '!E130</f>
        <v>277.82</v>
      </c>
      <c r="F131" s="61">
        <f t="shared" si="7"/>
        <v>948.96</v>
      </c>
      <c r="G131" s="63">
        <f t="shared" si="8"/>
        <v>8.9018153574044255E-4</v>
      </c>
      <c r="H131" s="64">
        <f t="shared" si="5"/>
        <v>5533.0651769206252</v>
      </c>
      <c r="I131" s="64">
        <f t="shared" si="6"/>
        <v>2117.2703087597697</v>
      </c>
      <c r="J131" s="76">
        <f t="shared" si="9"/>
        <v>7650.3354856803944</v>
      </c>
    </row>
    <row r="132" spans="1:10">
      <c r="A132" s="75">
        <v>420810</v>
      </c>
      <c r="B132" s="17" t="s">
        <v>147</v>
      </c>
      <c r="C132" s="8" t="s">
        <v>54</v>
      </c>
      <c r="D132" s="13">
        <f>'FAIXA ETARIA &gt; 35  risco elev. '!D131+'FAIXA ETARIA 40 a 49 anos '!D131+'FAIXA ETÁRIA 50 a 69 anos '!D131</f>
        <v>3467.9300000000003</v>
      </c>
      <c r="E132" s="13">
        <f>'FAIXA ETARIA &gt; 35  risco elev. '!E131+'FAIXA ETARIA 40 a 49 anos '!E131+'FAIXA ETÁRIA 50 a 69 anos '!E131</f>
        <v>151.13</v>
      </c>
      <c r="F132" s="61">
        <f t="shared" si="7"/>
        <v>3316.8</v>
      </c>
      <c r="G132" s="63">
        <f t="shared" si="8"/>
        <v>3.1113578209238536E-3</v>
      </c>
      <c r="H132" s="64">
        <f t="shared" si="5"/>
        <v>19339.140299707396</v>
      </c>
      <c r="I132" s="64">
        <f t="shared" si="6"/>
        <v>7400.2720452857911</v>
      </c>
      <c r="J132" s="76">
        <f t="shared" si="9"/>
        <v>26739.412344993187</v>
      </c>
    </row>
    <row r="133" spans="1:10">
      <c r="A133" s="75">
        <v>420820</v>
      </c>
      <c r="B133" s="17" t="s">
        <v>148</v>
      </c>
      <c r="C133" s="8" t="s">
        <v>45</v>
      </c>
      <c r="D133" s="13">
        <f>'FAIXA ETARIA &gt; 35  risco elev. '!D132+'FAIXA ETARIA 40 a 49 anos '!D132+'FAIXA ETÁRIA 50 a 69 anos '!D132</f>
        <v>37751.24</v>
      </c>
      <c r="E133" s="13">
        <f>'FAIXA ETARIA &gt; 35  risco elev. '!E132+'FAIXA ETARIA 40 a 49 anos '!E132+'FAIXA ETÁRIA 50 a 69 anos '!E132</f>
        <v>9351.52</v>
      </c>
      <c r="F133" s="61">
        <f t="shared" si="7"/>
        <v>28399.719999999998</v>
      </c>
      <c r="G133" s="63">
        <f t="shared" si="8"/>
        <v>2.6640644878813183E-2</v>
      </c>
      <c r="H133" s="64">
        <f t="shared" si="5"/>
        <v>165589.17316461832</v>
      </c>
      <c r="I133" s="64">
        <f t="shared" si="6"/>
        <v>63363.981551478457</v>
      </c>
      <c r="J133" s="76">
        <f t="shared" si="9"/>
        <v>228953.15471609676</v>
      </c>
    </row>
    <row r="134" spans="1:10">
      <c r="A134" s="75">
        <v>420830</v>
      </c>
      <c r="B134" s="17" t="s">
        <v>149</v>
      </c>
      <c r="C134" s="8" t="s">
        <v>45</v>
      </c>
      <c r="D134" s="13">
        <f>'FAIXA ETARIA &gt; 35  risco elev. '!D133+'FAIXA ETARIA 40 a 49 anos '!D133+'FAIXA ETÁRIA 50 a 69 anos '!D133</f>
        <v>13248.07</v>
      </c>
      <c r="E134" s="13">
        <f>'FAIXA ETARIA &gt; 35  risco elev. '!E133+'FAIXA ETARIA 40 a 49 anos '!E133+'FAIXA ETÁRIA 50 a 69 anos '!E133</f>
        <v>2261.87</v>
      </c>
      <c r="F134" s="61">
        <f t="shared" si="7"/>
        <v>10986.2</v>
      </c>
      <c r="G134" s="63">
        <f t="shared" si="8"/>
        <v>1.0305716139723118E-2</v>
      </c>
      <c r="H134" s="64">
        <f t="shared" ref="H134:H197" si="10">H$301*G134</f>
        <v>64056.820779258742</v>
      </c>
      <c r="I134" s="64">
        <f t="shared" ref="I134:I197" si="11">I$301*G134</f>
        <v>24511.83934633344</v>
      </c>
      <c r="J134" s="76">
        <f t="shared" si="9"/>
        <v>88568.660125592185</v>
      </c>
    </row>
    <row r="135" spans="1:10">
      <c r="A135" s="75">
        <v>420840</v>
      </c>
      <c r="B135" s="17" t="s">
        <v>150</v>
      </c>
      <c r="C135" s="8" t="s">
        <v>21</v>
      </c>
      <c r="D135" s="13">
        <f>'FAIXA ETARIA &gt; 35  risco elev. '!D134+'FAIXA ETARIA 40 a 49 anos '!D134+'FAIXA ETÁRIA 50 a 69 anos '!D134</f>
        <v>2912.81</v>
      </c>
      <c r="E135" s="13">
        <f>'FAIXA ETARIA &gt; 35  risco elev. '!E134+'FAIXA ETARIA 40 a 49 anos '!E134+'FAIXA ETÁRIA 50 a 69 anos '!E134</f>
        <v>482.13</v>
      </c>
      <c r="F135" s="61">
        <f t="shared" ref="F135:F198" si="12">D135-E135</f>
        <v>2430.6799999999998</v>
      </c>
      <c r="G135" s="63">
        <f t="shared" ref="G135:G198" si="13">F135/F$301</f>
        <v>2.2801239834066545E-3</v>
      </c>
      <c r="H135" s="64">
        <f t="shared" si="10"/>
        <v>14172.473933819576</v>
      </c>
      <c r="I135" s="64">
        <f t="shared" si="11"/>
        <v>5423.2070836454604</v>
      </c>
      <c r="J135" s="76">
        <f t="shared" ref="J135:J198" si="14">H135+I135</f>
        <v>19595.681017465038</v>
      </c>
    </row>
    <row r="136" spans="1:10">
      <c r="A136" s="75">
        <v>420845</v>
      </c>
      <c r="B136" s="17" t="s">
        <v>151</v>
      </c>
      <c r="C136" s="8" t="s">
        <v>31</v>
      </c>
      <c r="D136" s="13">
        <f>'FAIXA ETARIA &gt; 35  risco elev. '!D135+'FAIXA ETARIA 40 a 49 anos '!D135+'FAIXA ETÁRIA 50 a 69 anos '!D135</f>
        <v>4801.8599999999997</v>
      </c>
      <c r="E136" s="13">
        <f>'FAIXA ETARIA &gt; 35  risco elev. '!E135+'FAIXA ETARIA 40 a 49 anos '!E135+'FAIXA ETÁRIA 50 a 69 anos '!E135</f>
        <v>640.39</v>
      </c>
      <c r="F136" s="61">
        <f t="shared" si="12"/>
        <v>4161.4699999999993</v>
      </c>
      <c r="G136" s="63">
        <f t="shared" si="13"/>
        <v>3.9037090662807482E-3</v>
      </c>
      <c r="H136" s="64">
        <f t="shared" si="10"/>
        <v>24264.125718470612</v>
      </c>
      <c r="I136" s="64">
        <f t="shared" si="11"/>
        <v>9284.8559178411269</v>
      </c>
      <c r="J136" s="76">
        <f t="shared" si="14"/>
        <v>33548.981636311742</v>
      </c>
    </row>
    <row r="137" spans="1:10">
      <c r="A137" s="75">
        <v>420850</v>
      </c>
      <c r="B137" s="17" t="s">
        <v>152</v>
      </c>
      <c r="C137" s="8" t="s">
        <v>9</v>
      </c>
      <c r="D137" s="13">
        <f>'FAIXA ETARIA &gt; 35  risco elev. '!D136+'FAIXA ETARIA 40 a 49 anos '!D136+'FAIXA ETÁRIA 50 a 69 anos '!D136</f>
        <v>4322.55</v>
      </c>
      <c r="E137" s="13">
        <f>'FAIXA ETARIA &gt; 35  risco elev. '!E136+'FAIXA ETARIA 40 a 49 anos '!E136+'FAIXA ETÁRIA 50 a 69 anos '!E136</f>
        <v>229.91</v>
      </c>
      <c r="F137" s="61">
        <f t="shared" si="12"/>
        <v>4092.6400000000003</v>
      </c>
      <c r="G137" s="63">
        <f t="shared" si="13"/>
        <v>3.8391423879117824E-3</v>
      </c>
      <c r="H137" s="64">
        <f t="shared" si="10"/>
        <v>23862.801241013774</v>
      </c>
      <c r="I137" s="64">
        <f t="shared" si="11"/>
        <v>9131.2859935535562</v>
      </c>
      <c r="J137" s="76">
        <f t="shared" si="14"/>
        <v>32994.087234567327</v>
      </c>
    </row>
    <row r="138" spans="1:10">
      <c r="A138" s="75">
        <v>420860</v>
      </c>
      <c r="B138" s="17" t="s">
        <v>153</v>
      </c>
      <c r="C138" s="8" t="s">
        <v>5</v>
      </c>
      <c r="D138" s="13">
        <f>'FAIXA ETARIA &gt; 35  risco elev. '!D137+'FAIXA ETARIA 40 a 49 anos '!D137+'FAIXA ETÁRIA 50 a 69 anos '!D137</f>
        <v>753.33</v>
      </c>
      <c r="E138" s="13">
        <f>'FAIXA ETARIA &gt; 35  risco elev. '!E137+'FAIXA ETARIA 40 a 49 anos '!E137+'FAIXA ETÁRIA 50 a 69 anos '!E137</f>
        <v>80.31</v>
      </c>
      <c r="F138" s="61">
        <f t="shared" si="12"/>
        <v>673.02</v>
      </c>
      <c r="G138" s="63">
        <f t="shared" si="13"/>
        <v>6.3133322498738894E-4</v>
      </c>
      <c r="H138" s="64">
        <f t="shared" si="10"/>
        <v>3924.1522565451855</v>
      </c>
      <c r="I138" s="64">
        <f t="shared" si="11"/>
        <v>1501.6072997823933</v>
      </c>
      <c r="J138" s="76">
        <f t="shared" si="14"/>
        <v>5425.759556327579</v>
      </c>
    </row>
    <row r="139" spans="1:10">
      <c r="A139" s="75">
        <v>420870</v>
      </c>
      <c r="B139" s="17" t="s">
        <v>154</v>
      </c>
      <c r="C139" s="8" t="s">
        <v>33</v>
      </c>
      <c r="D139" s="13">
        <f>'FAIXA ETARIA &gt; 35  risco elev. '!D138+'FAIXA ETARIA 40 a 49 anos '!D138+'FAIXA ETÁRIA 50 a 69 anos '!D138</f>
        <v>2003.56</v>
      </c>
      <c r="E139" s="13">
        <f>'FAIXA ETARIA &gt; 35  risco elev. '!E138+'FAIXA ETARIA 40 a 49 anos '!E138+'FAIXA ETÁRIA 50 a 69 anos '!E138</f>
        <v>71.180000000000007</v>
      </c>
      <c r="F139" s="61">
        <f t="shared" si="12"/>
        <v>1932.3799999999999</v>
      </c>
      <c r="G139" s="63">
        <f t="shared" si="13"/>
        <v>1.8126886233709705E-3</v>
      </c>
      <c r="H139" s="64">
        <f t="shared" si="10"/>
        <v>11267.054972367516</v>
      </c>
      <c r="I139" s="64">
        <f t="shared" si="11"/>
        <v>4311.4259813281942</v>
      </c>
      <c r="J139" s="76">
        <f t="shared" si="14"/>
        <v>15578.480953695711</v>
      </c>
    </row>
    <row r="140" spans="1:10">
      <c r="A140" s="75">
        <v>420880</v>
      </c>
      <c r="B140" s="17" t="s">
        <v>155</v>
      </c>
      <c r="C140" s="8" t="s">
        <v>35</v>
      </c>
      <c r="D140" s="13">
        <f>'FAIXA ETARIA &gt; 35  risco elev. '!D139+'FAIXA ETARIA 40 a 49 anos '!D139+'FAIXA ETÁRIA 50 a 69 anos '!D139</f>
        <v>4007.76</v>
      </c>
      <c r="E140" s="13">
        <f>'FAIXA ETARIA &gt; 35  risco elev. '!E139+'FAIXA ETARIA 40 a 49 anos '!E139+'FAIXA ETÁRIA 50 a 69 anos '!E139</f>
        <v>534.35</v>
      </c>
      <c r="F140" s="61">
        <f t="shared" si="12"/>
        <v>3473.4100000000003</v>
      </c>
      <c r="G140" s="63">
        <f t="shared" si="13"/>
        <v>3.2582674170209608E-3</v>
      </c>
      <c r="H140" s="64">
        <f t="shared" si="10"/>
        <v>20252.280302824009</v>
      </c>
      <c r="I140" s="64">
        <f t="shared" si="11"/>
        <v>7749.6921505113723</v>
      </c>
      <c r="J140" s="76">
        <f t="shared" si="14"/>
        <v>28001.97245333538</v>
      </c>
    </row>
    <row r="141" spans="1:10">
      <c r="A141" s="75">
        <v>420890</v>
      </c>
      <c r="B141" s="17" t="s">
        <v>156</v>
      </c>
      <c r="C141" s="8" t="s">
        <v>31</v>
      </c>
      <c r="D141" s="13">
        <f>'FAIXA ETARIA &gt; 35  risco elev. '!D140+'FAIXA ETARIA 40 a 49 anos '!D140+'FAIXA ETÁRIA 50 a 69 anos '!D140</f>
        <v>30857.17</v>
      </c>
      <c r="E141" s="13">
        <f>'FAIXA ETARIA &gt; 35  risco elev. '!E140+'FAIXA ETARIA 40 a 49 anos '!E140+'FAIXA ETÁRIA 50 a 69 anos '!E140</f>
        <v>7397.84</v>
      </c>
      <c r="F141" s="61">
        <f t="shared" si="12"/>
        <v>23459.329999999998</v>
      </c>
      <c r="G141" s="63">
        <f t="shared" si="13"/>
        <v>2.2006262020361062E-2</v>
      </c>
      <c r="H141" s="64">
        <f t="shared" si="10"/>
        <v>136783.42806534452</v>
      </c>
      <c r="I141" s="64">
        <f t="shared" si="11"/>
        <v>52341.239749196298</v>
      </c>
      <c r="J141" s="76">
        <f t="shared" si="14"/>
        <v>189124.66781454082</v>
      </c>
    </row>
    <row r="142" spans="1:10">
      <c r="A142" s="75">
        <v>420895</v>
      </c>
      <c r="B142" s="17" t="s">
        <v>157</v>
      </c>
      <c r="C142" s="8" t="s">
        <v>13</v>
      </c>
      <c r="D142" s="13">
        <f>'FAIXA ETARIA &gt; 35  risco elev. '!D141+'FAIXA ETARIA 40 a 49 anos '!D141+'FAIXA ETÁRIA 50 a 69 anos '!D141</f>
        <v>322.58</v>
      </c>
      <c r="E142" s="13">
        <f>'FAIXA ETARIA &gt; 35  risco elev. '!E141+'FAIXA ETARIA 40 a 49 anos '!E141+'FAIXA ETÁRIA 50 a 69 anos '!E141</f>
        <v>18.259999999999998</v>
      </c>
      <c r="F142" s="61">
        <f t="shared" si="12"/>
        <v>304.32</v>
      </c>
      <c r="G142" s="63">
        <f t="shared" si="13"/>
        <v>2.8547045708621172E-4</v>
      </c>
      <c r="H142" s="64">
        <f t="shared" si="10"/>
        <v>1774.387112881981</v>
      </c>
      <c r="I142" s="64">
        <f t="shared" si="11"/>
        <v>678.98299228816074</v>
      </c>
      <c r="J142" s="76">
        <f t="shared" si="14"/>
        <v>2453.3701051701419</v>
      </c>
    </row>
    <row r="143" spans="1:10">
      <c r="A143" s="75">
        <v>420900</v>
      </c>
      <c r="B143" s="17" t="s">
        <v>158</v>
      </c>
      <c r="C143" s="8" t="s">
        <v>5</v>
      </c>
      <c r="D143" s="13">
        <f>'FAIXA ETARIA &gt; 35  risco elev. '!D142+'FAIXA ETARIA 40 a 49 anos '!D142+'FAIXA ETÁRIA 50 a 69 anos '!D142</f>
        <v>5834.02</v>
      </c>
      <c r="E143" s="13">
        <f>'FAIXA ETARIA &gt; 35  risco elev. '!E142+'FAIXA ETARIA 40 a 49 anos '!E142+'FAIXA ETÁRIA 50 a 69 anos '!E142</f>
        <v>1267.1399999999999</v>
      </c>
      <c r="F143" s="61">
        <f t="shared" si="12"/>
        <v>4566.880000000001</v>
      </c>
      <c r="G143" s="63">
        <f t="shared" si="13"/>
        <v>4.2840080213521255E-3</v>
      </c>
      <c r="H143" s="64">
        <f t="shared" si="10"/>
        <v>26627.934470552256</v>
      </c>
      <c r="I143" s="64">
        <f t="shared" si="11"/>
        <v>10189.385672387474</v>
      </c>
      <c r="J143" s="76">
        <f t="shared" si="14"/>
        <v>36817.32014293973</v>
      </c>
    </row>
    <row r="144" spans="1:10">
      <c r="A144" s="75">
        <v>420910</v>
      </c>
      <c r="B144" s="17" t="s">
        <v>159</v>
      </c>
      <c r="C144" s="8" t="s">
        <v>31</v>
      </c>
      <c r="D144" s="13">
        <f>'FAIXA ETARIA &gt; 35  risco elev. '!D143+'FAIXA ETARIA 40 a 49 anos '!D143+'FAIXA ETÁRIA 50 a 69 anos '!D143</f>
        <v>109090.34</v>
      </c>
      <c r="E144" s="13">
        <f>'FAIXA ETARIA &gt; 35  risco elev. '!E143+'FAIXA ETARIA 40 a 49 anos '!E143+'FAIXA ETÁRIA 50 a 69 anos '!E143</f>
        <v>37822.92</v>
      </c>
      <c r="F144" s="61">
        <f t="shared" si="12"/>
        <v>71267.42</v>
      </c>
      <c r="G144" s="63">
        <f t="shared" si="13"/>
        <v>6.6853124877612469E-2</v>
      </c>
      <c r="H144" s="64">
        <f t="shared" si="10"/>
        <v>415536.25005371828</v>
      </c>
      <c r="I144" s="64">
        <f t="shared" si="11"/>
        <v>159008.16930946737</v>
      </c>
      <c r="J144" s="76">
        <f t="shared" si="14"/>
        <v>574544.41936318565</v>
      </c>
    </row>
    <row r="145" spans="1:10">
      <c r="A145" s="75">
        <v>420915</v>
      </c>
      <c r="B145" s="17" t="s">
        <v>160</v>
      </c>
      <c r="C145" s="8" t="s">
        <v>9</v>
      </c>
      <c r="D145" s="13">
        <f>'FAIXA ETARIA &gt; 35  risco elev. '!D144+'FAIXA ETARIA 40 a 49 anos '!D144+'FAIXA ETÁRIA 50 a 69 anos '!D144</f>
        <v>764.03</v>
      </c>
      <c r="E145" s="13">
        <f>'FAIXA ETARIA &gt; 35  risco elev. '!E144+'FAIXA ETARIA 40 a 49 anos '!E144+'FAIXA ETÁRIA 50 a 69 anos '!E144</f>
        <v>17.259999999999998</v>
      </c>
      <c r="F145" s="61">
        <f t="shared" si="12"/>
        <v>746.77</v>
      </c>
      <c r="G145" s="63">
        <f t="shared" si="13"/>
        <v>7.0051515916886935E-4</v>
      </c>
      <c r="H145" s="64">
        <f t="shared" si="10"/>
        <v>4354.1635918995689</v>
      </c>
      <c r="I145" s="64">
        <f t="shared" si="11"/>
        <v>1666.154472762322</v>
      </c>
      <c r="J145" s="76">
        <f t="shared" si="14"/>
        <v>6020.3180646618912</v>
      </c>
    </row>
    <row r="146" spans="1:10">
      <c r="A146" s="75">
        <v>420917</v>
      </c>
      <c r="B146" s="17" t="s">
        <v>161</v>
      </c>
      <c r="C146" s="8" t="s">
        <v>7</v>
      </c>
      <c r="D146" s="13">
        <f>'FAIXA ETARIA &gt; 35  risco elev. '!D145+'FAIXA ETARIA 40 a 49 anos '!D145+'FAIXA ETÁRIA 50 a 69 anos '!D145</f>
        <v>403.87</v>
      </c>
      <c r="E146" s="13">
        <f>'FAIXA ETARIA &gt; 35  risco elev. '!E145+'FAIXA ETARIA 40 a 49 anos '!E145+'FAIXA ETÁRIA 50 a 69 anos '!E145</f>
        <v>11.2</v>
      </c>
      <c r="F146" s="61">
        <f t="shared" si="12"/>
        <v>392.67</v>
      </c>
      <c r="G146" s="63">
        <f t="shared" si="13"/>
        <v>3.6834806908531403E-4</v>
      </c>
      <c r="H146" s="64">
        <f t="shared" si="10"/>
        <v>2289.5261159810975</v>
      </c>
      <c r="I146" s="64">
        <f t="shared" si="11"/>
        <v>876.10492764784476</v>
      </c>
      <c r="J146" s="76">
        <f t="shared" si="14"/>
        <v>3165.6310436289423</v>
      </c>
    </row>
    <row r="147" spans="1:10">
      <c r="A147" s="75">
        <v>420920</v>
      </c>
      <c r="B147" s="17" t="s">
        <v>162</v>
      </c>
      <c r="C147" s="8" t="s">
        <v>5</v>
      </c>
      <c r="D147" s="13">
        <f>'FAIXA ETARIA &gt; 35  risco elev. '!D146+'FAIXA ETARIA 40 a 49 anos '!D146+'FAIXA ETÁRIA 50 a 69 anos '!D146</f>
        <v>462.02</v>
      </c>
      <c r="E147" s="13">
        <f>'FAIXA ETARIA &gt; 35  risco elev. '!E146+'FAIXA ETARIA 40 a 49 anos '!E146+'FAIXA ETÁRIA 50 a 69 anos '!E146</f>
        <v>41.66</v>
      </c>
      <c r="F147" s="61">
        <f t="shared" si="12"/>
        <v>420.36</v>
      </c>
      <c r="G147" s="63">
        <f t="shared" si="13"/>
        <v>3.9432295393257086E-4</v>
      </c>
      <c r="H147" s="64">
        <f t="shared" si="10"/>
        <v>2450.9771515873736</v>
      </c>
      <c r="I147" s="64">
        <f t="shared" si="11"/>
        <v>937.88541876396971</v>
      </c>
      <c r="J147" s="76">
        <f t="shared" si="14"/>
        <v>3388.8625703513435</v>
      </c>
    </row>
    <row r="148" spans="1:10">
      <c r="A148" s="75">
        <v>420930</v>
      </c>
      <c r="B148" s="17" t="s">
        <v>163</v>
      </c>
      <c r="C148" s="8" t="s">
        <v>24</v>
      </c>
      <c r="D148" s="13">
        <f>'FAIXA ETARIA &gt; 35  risco elev. '!D147+'FAIXA ETARIA 40 a 49 anos '!D147+'FAIXA ETÁRIA 50 a 69 anos '!D147</f>
        <v>29568.66</v>
      </c>
      <c r="E148" s="13">
        <f>'FAIXA ETARIA &gt; 35  risco elev. '!E147+'FAIXA ETARIA 40 a 49 anos '!E147+'FAIXA ETÁRIA 50 a 69 anos '!E147</f>
        <v>4113.93</v>
      </c>
      <c r="F148" s="61">
        <f t="shared" si="12"/>
        <v>25454.73</v>
      </c>
      <c r="G148" s="63">
        <f t="shared" si="13"/>
        <v>2.3878067192777686E-2</v>
      </c>
      <c r="H148" s="64">
        <f t="shared" si="10"/>
        <v>148417.93136793619</v>
      </c>
      <c r="I148" s="64">
        <f t="shared" si="11"/>
        <v>56793.272684303403</v>
      </c>
      <c r="J148" s="76">
        <f t="shared" si="14"/>
        <v>205211.2040522396</v>
      </c>
    </row>
    <row r="149" spans="1:10">
      <c r="A149" s="75">
        <v>420940</v>
      </c>
      <c r="B149" s="17" t="s">
        <v>164</v>
      </c>
      <c r="C149" s="8" t="s">
        <v>35</v>
      </c>
      <c r="D149" s="13">
        <f>'FAIXA ETARIA &gt; 35  risco elev. '!D148+'FAIXA ETARIA 40 a 49 anos '!D148+'FAIXA ETÁRIA 50 a 69 anos '!D148</f>
        <v>9310.24</v>
      </c>
      <c r="E149" s="13">
        <f>'FAIXA ETARIA &gt; 35  risco elev. '!E148+'FAIXA ETARIA 40 a 49 anos '!E148+'FAIXA ETÁRIA 50 a 69 anos '!E148</f>
        <v>1811.9099999999999</v>
      </c>
      <c r="F149" s="61">
        <f t="shared" si="12"/>
        <v>7498.33</v>
      </c>
      <c r="G149" s="63">
        <f t="shared" si="13"/>
        <v>7.0338843733019647E-3</v>
      </c>
      <c r="H149" s="64">
        <f t="shared" si="10"/>
        <v>43720.229101394405</v>
      </c>
      <c r="I149" s="64">
        <f t="shared" si="11"/>
        <v>16729.884794177458</v>
      </c>
      <c r="J149" s="76">
        <f t="shared" si="14"/>
        <v>60450.113895571863</v>
      </c>
    </row>
    <row r="150" spans="1:10">
      <c r="A150" s="75">
        <v>420945</v>
      </c>
      <c r="B150" s="17" t="s">
        <v>165</v>
      </c>
      <c r="C150" s="8" t="s">
        <v>7</v>
      </c>
      <c r="D150" s="13">
        <f>'FAIXA ETARIA &gt; 35  risco elev. '!D149+'FAIXA ETARIA 40 a 49 anos '!D149+'FAIXA ETÁRIA 50 a 69 anos '!D149</f>
        <v>304.32</v>
      </c>
      <c r="E150" s="13">
        <f>'FAIXA ETARIA &gt; 35  risco elev. '!E149+'FAIXA ETARIA 40 a 49 anos '!E149+'FAIXA ETÁRIA 50 a 69 anos '!E149</f>
        <v>7.11</v>
      </c>
      <c r="F150" s="61">
        <f t="shared" si="12"/>
        <v>297.20999999999998</v>
      </c>
      <c r="G150" s="63">
        <f t="shared" si="13"/>
        <v>2.7880084960105471E-4</v>
      </c>
      <c r="H150" s="64">
        <f t="shared" si="10"/>
        <v>1732.931104822731</v>
      </c>
      <c r="I150" s="64">
        <f t="shared" si="11"/>
        <v>663.11952923884144</v>
      </c>
      <c r="J150" s="76">
        <f t="shared" si="14"/>
        <v>2396.0506340615725</v>
      </c>
    </row>
    <row r="151" spans="1:10">
      <c r="A151" s="75">
        <v>420950</v>
      </c>
      <c r="B151" s="17" t="s">
        <v>166</v>
      </c>
      <c r="C151" s="8" t="s">
        <v>9</v>
      </c>
      <c r="D151" s="13">
        <f>'FAIXA ETARIA &gt; 35  risco elev. '!D150+'FAIXA ETARIA 40 a 49 anos '!D150+'FAIXA ETÁRIA 50 a 69 anos '!D150</f>
        <v>1317.26</v>
      </c>
      <c r="E151" s="13">
        <f>'FAIXA ETARIA &gt; 35  risco elev. '!E150+'FAIXA ETARIA 40 a 49 anos '!E150+'FAIXA ETÁRIA 50 a 69 anos '!E150</f>
        <v>71.259999999999991</v>
      </c>
      <c r="F151" s="61">
        <f t="shared" si="12"/>
        <v>1246</v>
      </c>
      <c r="G151" s="63">
        <f t="shared" si="13"/>
        <v>1.1688229151203332E-3</v>
      </c>
      <c r="H151" s="64">
        <f t="shared" si="10"/>
        <v>7265.005069173726</v>
      </c>
      <c r="I151" s="64">
        <f t="shared" si="11"/>
        <v>2780.0105428202164</v>
      </c>
      <c r="J151" s="76">
        <f t="shared" si="14"/>
        <v>10045.015611993942</v>
      </c>
    </row>
    <row r="152" spans="1:10">
      <c r="A152" s="75">
        <v>420960</v>
      </c>
      <c r="B152" s="17" t="s">
        <v>167</v>
      </c>
      <c r="C152" s="8" t="s">
        <v>49</v>
      </c>
      <c r="D152" s="13">
        <f>'FAIXA ETARIA &gt; 35  risco elev. '!D151+'FAIXA ETARIA 40 a 49 anos '!D151+'FAIXA ETÁRIA 50 a 69 anos '!D151</f>
        <v>2685.38</v>
      </c>
      <c r="E152" s="13">
        <f>'FAIXA ETARIA &gt; 35  risco elev. '!E151+'FAIXA ETARIA 40 a 49 anos '!E151+'FAIXA ETÁRIA 50 a 69 anos '!E151</f>
        <v>256.88</v>
      </c>
      <c r="F152" s="61">
        <f t="shared" si="12"/>
        <v>2428.5</v>
      </c>
      <c r="G152" s="63">
        <f t="shared" si="13"/>
        <v>2.2780790123352562E-3</v>
      </c>
      <c r="H152" s="64">
        <f t="shared" si="10"/>
        <v>14159.76309027961</v>
      </c>
      <c r="I152" s="64">
        <f t="shared" si="11"/>
        <v>5418.3431807695797</v>
      </c>
      <c r="J152" s="76">
        <f t="shared" si="14"/>
        <v>19578.10627104919</v>
      </c>
    </row>
    <row r="153" spans="1:10">
      <c r="A153" s="75">
        <v>420970</v>
      </c>
      <c r="B153" s="17" t="s">
        <v>168</v>
      </c>
      <c r="C153" s="8" t="s">
        <v>37</v>
      </c>
      <c r="D153" s="13">
        <f>'FAIXA ETARIA &gt; 35  risco elev. '!D152+'FAIXA ETARIA 40 a 49 anos '!D152+'FAIXA ETÁRIA 50 a 69 anos '!D152</f>
        <v>1949.22</v>
      </c>
      <c r="E153" s="13">
        <f>'FAIXA ETARIA &gt; 35  risco elev. '!E152+'FAIXA ETARIA 40 a 49 anos '!E152+'FAIXA ETÁRIA 50 a 69 anos '!E152</f>
        <v>60.83</v>
      </c>
      <c r="F153" s="61">
        <f t="shared" si="12"/>
        <v>1888.39</v>
      </c>
      <c r="G153" s="63">
        <f t="shared" si="13"/>
        <v>1.7714233584944512E-3</v>
      </c>
      <c r="H153" s="64">
        <f t="shared" si="10"/>
        <v>11010.564143320204</v>
      </c>
      <c r="I153" s="64">
        <f t="shared" si="11"/>
        <v>4213.2777760483705</v>
      </c>
      <c r="J153" s="76">
        <f t="shared" si="14"/>
        <v>15223.841919368573</v>
      </c>
    </row>
    <row r="154" spans="1:10">
      <c r="A154" s="75">
        <v>420980</v>
      </c>
      <c r="B154" s="17" t="s">
        <v>169</v>
      </c>
      <c r="C154" s="8" t="s">
        <v>16</v>
      </c>
      <c r="D154" s="13">
        <f>'FAIXA ETARIA &gt; 35  risco elev. '!D153+'FAIXA ETARIA 40 a 49 anos '!D153+'FAIXA ETÁRIA 50 a 69 anos '!D153</f>
        <v>543.64</v>
      </c>
      <c r="E154" s="13">
        <f>'FAIXA ETARIA &gt; 35  risco elev. '!E153+'FAIXA ETARIA 40 a 49 anos '!E153+'FAIXA ETÁRIA 50 a 69 anos '!E153</f>
        <v>11.16</v>
      </c>
      <c r="F154" s="61">
        <f t="shared" si="12"/>
        <v>532.48</v>
      </c>
      <c r="G154" s="63">
        <f t="shared" si="13"/>
        <v>4.9949825509091098E-4</v>
      </c>
      <c r="H154" s="64">
        <f t="shared" si="10"/>
        <v>3104.7109945695233</v>
      </c>
      <c r="I154" s="64">
        <f t="shared" si="11"/>
        <v>1188.0417446556253</v>
      </c>
      <c r="J154" s="76">
        <f t="shared" si="14"/>
        <v>4292.7527392251486</v>
      </c>
    </row>
    <row r="155" spans="1:10">
      <c r="A155" s="75">
        <v>420985</v>
      </c>
      <c r="B155" s="17" t="s">
        <v>170</v>
      </c>
      <c r="C155" s="8" t="s">
        <v>19</v>
      </c>
      <c r="D155" s="13">
        <f>'FAIXA ETARIA &gt; 35  risco elev. '!D154+'FAIXA ETARIA 40 a 49 anos '!D154+'FAIXA ETÁRIA 50 a 69 anos '!D154</f>
        <v>891.57999999999993</v>
      </c>
      <c r="E155" s="13">
        <f>'FAIXA ETARIA &gt; 35  risco elev. '!E154+'FAIXA ETARIA 40 a 49 anos '!E154+'FAIXA ETÁRIA 50 a 69 anos '!E154</f>
        <v>104.78</v>
      </c>
      <c r="F155" s="61">
        <f t="shared" si="12"/>
        <v>786.8</v>
      </c>
      <c r="G155" s="63">
        <f t="shared" si="13"/>
        <v>7.3806570595239018E-4</v>
      </c>
      <c r="H155" s="64">
        <f t="shared" si="10"/>
        <v>4587.5649987366678</v>
      </c>
      <c r="I155" s="64">
        <f t="shared" si="11"/>
        <v>1755.4673315336649</v>
      </c>
      <c r="J155" s="76">
        <f t="shared" si="14"/>
        <v>6343.0323302703327</v>
      </c>
    </row>
    <row r="156" spans="1:10">
      <c r="A156" s="75">
        <v>420990</v>
      </c>
      <c r="B156" s="17" t="s">
        <v>171</v>
      </c>
      <c r="C156" s="8" t="s">
        <v>9</v>
      </c>
      <c r="D156" s="13">
        <f>'FAIXA ETARIA &gt; 35  risco elev. '!D155+'FAIXA ETARIA 40 a 49 anos '!D155+'FAIXA ETÁRIA 50 a 69 anos '!D155</f>
        <v>1950.13</v>
      </c>
      <c r="E156" s="13">
        <f>'FAIXA ETARIA &gt; 35  risco elev. '!E155+'FAIXA ETARIA 40 a 49 anos '!E155+'FAIXA ETÁRIA 50 a 69 anos '!E155</f>
        <v>55.05</v>
      </c>
      <c r="F156" s="61">
        <f t="shared" si="12"/>
        <v>1895.0800000000002</v>
      </c>
      <c r="G156" s="63">
        <f t="shared" si="13"/>
        <v>1.7776989807273204E-3</v>
      </c>
      <c r="H156" s="64">
        <f t="shared" si="10"/>
        <v>11049.571273266249</v>
      </c>
      <c r="I156" s="64">
        <f t="shared" si="11"/>
        <v>4228.2041568922441</v>
      </c>
      <c r="J156" s="76">
        <f t="shared" si="14"/>
        <v>15277.775430158494</v>
      </c>
    </row>
    <row r="157" spans="1:10">
      <c r="A157" s="75">
        <v>421000</v>
      </c>
      <c r="B157" s="17" t="s">
        <v>172</v>
      </c>
      <c r="C157" s="8" t="s">
        <v>45</v>
      </c>
      <c r="D157" s="13">
        <f>'FAIXA ETARIA &gt; 35  risco elev. '!D156+'FAIXA ETARIA 40 a 49 anos '!D156+'FAIXA ETÁRIA 50 a 69 anos '!D156</f>
        <v>1968.78</v>
      </c>
      <c r="E157" s="13">
        <f>'FAIXA ETARIA &gt; 35  risco elev. '!E156+'FAIXA ETARIA 40 a 49 anos '!E156+'FAIXA ETÁRIA 50 a 69 anos '!E156</f>
        <v>414.11</v>
      </c>
      <c r="F157" s="61">
        <f t="shared" si="12"/>
        <v>1554.67</v>
      </c>
      <c r="G157" s="63">
        <f t="shared" si="13"/>
        <v>1.4583739337480966E-3</v>
      </c>
      <c r="H157" s="64">
        <f t="shared" si="10"/>
        <v>9064.7555625138975</v>
      </c>
      <c r="I157" s="64">
        <f t="shared" si="11"/>
        <v>3468.6990293790577</v>
      </c>
      <c r="J157" s="76">
        <f t="shared" si="14"/>
        <v>12533.454591892954</v>
      </c>
    </row>
    <row r="158" spans="1:10">
      <c r="A158" s="75">
        <v>421003</v>
      </c>
      <c r="B158" s="17" t="s">
        <v>173</v>
      </c>
      <c r="C158" s="8" t="s">
        <v>5</v>
      </c>
      <c r="D158" s="13">
        <f>'FAIXA ETARIA &gt; 35  risco elev. '!D157+'FAIXA ETARIA 40 a 49 anos '!D157+'FAIXA ETÁRIA 50 a 69 anos '!D157</f>
        <v>1237.31</v>
      </c>
      <c r="E158" s="13">
        <f>'FAIXA ETARIA &gt; 35  risco elev. '!E157+'FAIXA ETARIA 40 a 49 anos '!E157+'FAIXA ETÁRIA 50 a 69 anos '!E157</f>
        <v>185.73000000000002</v>
      </c>
      <c r="F158" s="61">
        <f t="shared" si="12"/>
        <v>1051.58</v>
      </c>
      <c r="G158" s="63">
        <f t="shared" si="13"/>
        <v>9.8644526571608332E-4</v>
      </c>
      <c r="H158" s="64">
        <f t="shared" si="10"/>
        <v>6131.4077292469547</v>
      </c>
      <c r="I158" s="64">
        <f t="shared" si="11"/>
        <v>2346.2307276235015</v>
      </c>
      <c r="J158" s="76">
        <f t="shared" si="14"/>
        <v>8477.6384568704561</v>
      </c>
    </row>
    <row r="159" spans="1:10">
      <c r="A159" s="75">
        <v>421005</v>
      </c>
      <c r="B159" s="17" t="s">
        <v>174</v>
      </c>
      <c r="C159" s="8" t="s">
        <v>37</v>
      </c>
      <c r="D159" s="13">
        <f>'FAIXA ETARIA &gt; 35  risco elev. '!D158+'FAIXA ETARIA 40 a 49 anos '!D158+'FAIXA ETÁRIA 50 a 69 anos '!D158</f>
        <v>316.2</v>
      </c>
      <c r="E159" s="13">
        <f>'FAIXA ETARIA &gt; 35  risco elev. '!E158+'FAIXA ETARIA 40 a 49 anos '!E158+'FAIXA ETÁRIA 50 a 69 anos '!E158</f>
        <v>12.17</v>
      </c>
      <c r="F159" s="61">
        <f t="shared" si="12"/>
        <v>304.02999999999997</v>
      </c>
      <c r="G159" s="63">
        <f t="shared" si="13"/>
        <v>2.8519841965010824E-4</v>
      </c>
      <c r="H159" s="64">
        <f t="shared" si="10"/>
        <v>1772.6962208514349</v>
      </c>
      <c r="I159" s="64">
        <f t="shared" si="11"/>
        <v>678.33595933678203</v>
      </c>
      <c r="J159" s="76">
        <f t="shared" si="14"/>
        <v>2451.0321801882169</v>
      </c>
    </row>
    <row r="160" spans="1:10">
      <c r="A160" s="75">
        <v>421010</v>
      </c>
      <c r="B160" s="17" t="s">
        <v>175</v>
      </c>
      <c r="C160" s="8" t="s">
        <v>54</v>
      </c>
      <c r="D160" s="13">
        <f>'FAIXA ETARIA &gt; 35  risco elev. '!D159+'FAIXA ETARIA 40 a 49 anos '!D159+'FAIXA ETÁRIA 50 a 69 anos '!D159</f>
        <v>10652.619999999999</v>
      </c>
      <c r="E160" s="13">
        <f>'FAIXA ETARIA &gt; 35  risco elev. '!E159+'FAIXA ETARIA 40 a 49 anos '!E159+'FAIXA ETÁRIA 50 a 69 anos '!E159</f>
        <v>903.31</v>
      </c>
      <c r="F160" s="61">
        <f t="shared" si="12"/>
        <v>9749.31</v>
      </c>
      <c r="G160" s="63">
        <f t="shared" si="13"/>
        <v>9.1454389523369303E-3</v>
      </c>
      <c r="H160" s="64">
        <f t="shared" si="10"/>
        <v>56844.933042492856</v>
      </c>
      <c r="I160" s="64">
        <f t="shared" si="11"/>
        <v>21752.154562778946</v>
      </c>
      <c r="J160" s="76">
        <f t="shared" si="14"/>
        <v>78597.087605271809</v>
      </c>
    </row>
    <row r="161" spans="1:10">
      <c r="A161" s="75">
        <v>421020</v>
      </c>
      <c r="B161" s="17" t="s">
        <v>176</v>
      </c>
      <c r="C161" s="8" t="s">
        <v>16</v>
      </c>
      <c r="D161" s="13">
        <f>'FAIXA ETARIA &gt; 35  risco elev. '!D160+'FAIXA ETARIA 40 a 49 anos '!D160+'FAIXA ETÁRIA 50 a 69 anos '!D160</f>
        <v>563.63</v>
      </c>
      <c r="E161" s="13">
        <f>'FAIXA ETARIA &gt; 35  risco elev. '!E160+'FAIXA ETARIA 40 a 49 anos '!E160+'FAIXA ETÁRIA 50 a 69 anos '!E160</f>
        <v>12.17</v>
      </c>
      <c r="F161" s="61">
        <f t="shared" si="12"/>
        <v>551.46</v>
      </c>
      <c r="G161" s="63">
        <f t="shared" si="13"/>
        <v>5.1730263625381935E-4</v>
      </c>
      <c r="H161" s="64">
        <f t="shared" si="10"/>
        <v>3215.3769626376748</v>
      </c>
      <c r="I161" s="64">
        <f t="shared" si="11"/>
        <v>1230.3889357493069</v>
      </c>
      <c r="J161" s="76">
        <f t="shared" si="14"/>
        <v>4445.7658983869815</v>
      </c>
    </row>
    <row r="162" spans="1:10">
      <c r="A162" s="75">
        <v>421030</v>
      </c>
      <c r="B162" s="17" t="s">
        <v>177</v>
      </c>
      <c r="C162" s="8" t="s">
        <v>54</v>
      </c>
      <c r="D162" s="13">
        <f>'FAIXA ETARIA &gt; 35  risco elev. '!D161+'FAIXA ETARIA 40 a 49 anos '!D161+'FAIXA ETÁRIA 50 a 69 anos '!D161</f>
        <v>1379.88</v>
      </c>
      <c r="E162" s="13">
        <f>'FAIXA ETARIA &gt; 35  risco elev. '!E161+'FAIXA ETARIA 40 a 49 anos '!E161+'FAIXA ETÁRIA 50 a 69 anos '!E161</f>
        <v>27.41</v>
      </c>
      <c r="F162" s="61">
        <f t="shared" si="12"/>
        <v>1352.47</v>
      </c>
      <c r="G162" s="63">
        <f t="shared" si="13"/>
        <v>1.2686981765752784E-3</v>
      </c>
      <c r="H162" s="64">
        <f t="shared" si="10"/>
        <v>7885.7956708710981</v>
      </c>
      <c r="I162" s="64">
        <f t="shared" si="11"/>
        <v>3017.5608819005283</v>
      </c>
      <c r="J162" s="76">
        <f t="shared" si="14"/>
        <v>10903.356552771627</v>
      </c>
    </row>
    <row r="163" spans="1:10">
      <c r="A163" s="75">
        <v>421040</v>
      </c>
      <c r="B163" s="17" t="s">
        <v>178</v>
      </c>
      <c r="C163" s="8" t="s">
        <v>33</v>
      </c>
      <c r="D163" s="13">
        <f>'FAIXA ETARIA &gt; 35  risco elev. '!D162+'FAIXA ETARIA 40 a 49 anos '!D162+'FAIXA ETÁRIA 50 a 69 anos '!D162</f>
        <v>1285.02</v>
      </c>
      <c r="E163" s="13">
        <f>'FAIXA ETARIA &gt; 35  risco elev. '!E162+'FAIXA ETARIA 40 a 49 anos '!E162+'FAIXA ETÁRIA 50 a 69 anos '!E162</f>
        <v>127.09</v>
      </c>
      <c r="F163" s="61">
        <f t="shared" si="12"/>
        <v>1157.93</v>
      </c>
      <c r="G163" s="63">
        <f t="shared" si="13"/>
        <v>1.0862079599560895E-3</v>
      </c>
      <c r="H163" s="64">
        <f t="shared" si="10"/>
        <v>6751.4986514834136</v>
      </c>
      <c r="I163" s="64">
        <f t="shared" si="11"/>
        <v>2583.5133289308296</v>
      </c>
      <c r="J163" s="76">
        <f t="shared" si="14"/>
        <v>9335.0119804142432</v>
      </c>
    </row>
    <row r="164" spans="1:10">
      <c r="A164" s="75">
        <v>421050</v>
      </c>
      <c r="B164" s="17" t="s">
        <v>179</v>
      </c>
      <c r="C164" s="8" t="s">
        <v>21</v>
      </c>
      <c r="D164" s="13">
        <f>'FAIXA ETARIA &gt; 35  risco elev. '!D163+'FAIXA ETARIA 40 a 49 anos '!D163+'FAIXA ETÁRIA 50 a 69 anos '!D163</f>
        <v>4753.3</v>
      </c>
      <c r="E164" s="13">
        <f>'FAIXA ETARIA &gt; 35  risco elev. '!E163+'FAIXA ETARIA 40 a 49 anos '!E163+'FAIXA ETÁRIA 50 a 69 anos '!E163</f>
        <v>453.89</v>
      </c>
      <c r="F164" s="61">
        <f t="shared" si="12"/>
        <v>4299.41</v>
      </c>
      <c r="G164" s="63">
        <f t="shared" si="13"/>
        <v>4.0331050798535408E-3</v>
      </c>
      <c r="H164" s="64">
        <f t="shared" si="10"/>
        <v>25068.407258793108</v>
      </c>
      <c r="I164" s="64">
        <f t="shared" si="11"/>
        <v>9592.6204878865719</v>
      </c>
      <c r="J164" s="76">
        <f t="shared" si="14"/>
        <v>34661.027746679683</v>
      </c>
    </row>
    <row r="165" spans="1:10">
      <c r="A165" s="75">
        <v>421055</v>
      </c>
      <c r="B165" s="17" t="s">
        <v>180</v>
      </c>
      <c r="C165" s="8" t="s">
        <v>7</v>
      </c>
      <c r="D165" s="13">
        <f>'FAIXA ETARIA &gt; 35  risco elev. '!D164+'FAIXA ETARIA 40 a 49 anos '!D164+'FAIXA ETÁRIA 50 a 69 anos '!D164</f>
        <v>369.39</v>
      </c>
      <c r="E165" s="13">
        <f>'FAIXA ETARIA &gt; 35  risco elev. '!E164+'FAIXA ETARIA 40 a 49 anos '!E164+'FAIXA ETÁRIA 50 a 69 anos '!E164</f>
        <v>10.129999999999999</v>
      </c>
      <c r="F165" s="61">
        <f t="shared" si="12"/>
        <v>359.26</v>
      </c>
      <c r="G165" s="63">
        <f t="shared" si="13"/>
        <v>3.3700748032594775E-4</v>
      </c>
      <c r="H165" s="64">
        <f t="shared" si="10"/>
        <v>2094.7236927378435</v>
      </c>
      <c r="I165" s="64">
        <f t="shared" si="11"/>
        <v>801.56226935280176</v>
      </c>
      <c r="J165" s="76">
        <f t="shared" si="14"/>
        <v>2896.2859620906452</v>
      </c>
    </row>
    <row r="166" spans="1:10">
      <c r="A166" s="75">
        <v>421060</v>
      </c>
      <c r="B166" s="17" t="s">
        <v>181</v>
      </c>
      <c r="C166" s="8" t="s">
        <v>31</v>
      </c>
      <c r="D166" s="13">
        <f>'FAIXA ETARIA &gt; 35  risco elev. '!D165+'FAIXA ETARIA 40 a 49 anos '!D165+'FAIXA ETÁRIA 50 a 69 anos '!D165</f>
        <v>3076.94</v>
      </c>
      <c r="E166" s="13">
        <f>'FAIXA ETARIA &gt; 35  risco elev. '!E165+'FAIXA ETARIA 40 a 49 anos '!E165+'FAIXA ETÁRIA 50 a 69 anos '!E165</f>
        <v>576.67000000000007</v>
      </c>
      <c r="F166" s="61">
        <f t="shared" si="12"/>
        <v>2500.27</v>
      </c>
      <c r="G166" s="63">
        <f t="shared" si="13"/>
        <v>2.3454035874702372E-3</v>
      </c>
      <c r="H166" s="64">
        <f t="shared" si="10"/>
        <v>14578.229714528887</v>
      </c>
      <c r="I166" s="64">
        <f t="shared" si="11"/>
        <v>5578.472680495267</v>
      </c>
      <c r="J166" s="76">
        <f t="shared" si="14"/>
        <v>20156.702395024153</v>
      </c>
    </row>
    <row r="167" spans="1:10">
      <c r="A167" s="75">
        <v>421070</v>
      </c>
      <c r="B167" s="17" t="s">
        <v>182</v>
      </c>
      <c r="C167" s="8" t="s">
        <v>37</v>
      </c>
      <c r="D167" s="13">
        <f>'FAIXA ETARIA &gt; 35  risco elev. '!D166+'FAIXA ETARIA 40 a 49 anos '!D166+'FAIXA ETÁRIA 50 a 69 anos '!D166</f>
        <v>396.51</v>
      </c>
      <c r="E167" s="13">
        <f>'FAIXA ETARIA &gt; 35  risco elev. '!E166+'FAIXA ETARIA 40 a 49 anos '!E166+'FAIXA ETÁRIA 50 a 69 anos '!E166</f>
        <v>10.120000000000001</v>
      </c>
      <c r="F167" s="61">
        <f t="shared" si="12"/>
        <v>386.39</v>
      </c>
      <c r="G167" s="63">
        <f t="shared" si="13"/>
        <v>3.6245705150348757E-4</v>
      </c>
      <c r="H167" s="64">
        <f t="shared" si="10"/>
        <v>2252.9095575265137</v>
      </c>
      <c r="I167" s="64">
        <f t="shared" si="11"/>
        <v>862.09331752833339</v>
      </c>
      <c r="J167" s="76">
        <f t="shared" si="14"/>
        <v>3115.0028750548472</v>
      </c>
    </row>
    <row r="168" spans="1:10">
      <c r="A168" s="75">
        <v>421080</v>
      </c>
      <c r="B168" s="17" t="s">
        <v>183</v>
      </c>
      <c r="C168" s="8" t="s">
        <v>33</v>
      </c>
      <c r="D168" s="13">
        <f>'FAIXA ETARIA &gt; 35  risco elev. '!D167+'FAIXA ETARIA 40 a 49 anos '!D167+'FAIXA ETÁRIA 50 a 69 anos '!D167</f>
        <v>1374.81</v>
      </c>
      <c r="E168" s="13">
        <f>'FAIXA ETARIA &gt; 35  risco elev. '!E167+'FAIXA ETARIA 40 a 49 anos '!E167+'FAIXA ETÁRIA 50 a 69 anos '!E167</f>
        <v>86.22</v>
      </c>
      <c r="F168" s="61">
        <f t="shared" si="12"/>
        <v>1288.5899999999999</v>
      </c>
      <c r="G168" s="63">
        <f t="shared" si="13"/>
        <v>1.2087748958225601E-3</v>
      </c>
      <c r="H168" s="64">
        <f t="shared" si="10"/>
        <v>7513.332971177023</v>
      </c>
      <c r="I168" s="64">
        <f t="shared" si="11"/>
        <v>2875.0351407485573</v>
      </c>
      <c r="J168" s="76">
        <f t="shared" si="14"/>
        <v>10388.36811192558</v>
      </c>
    </row>
    <row r="169" spans="1:10">
      <c r="A169" s="75">
        <v>421085</v>
      </c>
      <c r="B169" s="17" t="s">
        <v>184</v>
      </c>
      <c r="C169" s="8" t="s">
        <v>9</v>
      </c>
      <c r="D169" s="13">
        <f>'FAIXA ETARIA &gt; 35  risco elev. '!D168+'FAIXA ETARIA 40 a 49 anos '!D168+'FAIXA ETÁRIA 50 a 69 anos '!D168</f>
        <v>432.31</v>
      </c>
      <c r="E169" s="13">
        <f>'FAIXA ETARIA &gt; 35  risco elev. '!E168+'FAIXA ETARIA 40 a 49 anos '!E168+'FAIXA ETÁRIA 50 a 69 anos '!E168</f>
        <v>3.14</v>
      </c>
      <c r="F169" s="61">
        <f t="shared" si="12"/>
        <v>429.17</v>
      </c>
      <c r="G169" s="63">
        <f t="shared" si="13"/>
        <v>4.025872636293687E-4</v>
      </c>
      <c r="H169" s="64">
        <f t="shared" si="10"/>
        <v>2502.3452853429276</v>
      </c>
      <c r="I169" s="64">
        <f t="shared" si="11"/>
        <v>957.54183359723299</v>
      </c>
      <c r="J169" s="76">
        <f t="shared" si="14"/>
        <v>3459.8871189401607</v>
      </c>
    </row>
    <row r="170" spans="1:10">
      <c r="A170" s="75">
        <v>421090</v>
      </c>
      <c r="B170" s="17" t="s">
        <v>185</v>
      </c>
      <c r="C170" s="8" t="s">
        <v>21</v>
      </c>
      <c r="D170" s="13">
        <f>'FAIXA ETARIA &gt; 35  risco elev. '!D169+'FAIXA ETARIA 40 a 49 anos '!D169+'FAIXA ETÁRIA 50 a 69 anos '!D169</f>
        <v>785.44</v>
      </c>
      <c r="E170" s="13">
        <f>'FAIXA ETARIA &gt; 35  risco elev. '!E169+'FAIXA ETARIA 40 a 49 anos '!E169+'FAIXA ETÁRIA 50 a 69 anos '!E169</f>
        <v>17.3</v>
      </c>
      <c r="F170" s="61">
        <f t="shared" si="12"/>
        <v>768.1400000000001</v>
      </c>
      <c r="G170" s="63">
        <f t="shared" si="13"/>
        <v>7.2056150402932011E-4</v>
      </c>
      <c r="H170" s="64">
        <f t="shared" si="10"/>
        <v>4478.764842564291</v>
      </c>
      <c r="I170" s="64">
        <f t="shared" si="11"/>
        <v>1713.8341078346079</v>
      </c>
      <c r="J170" s="76">
        <f t="shared" si="14"/>
        <v>6192.5989503988985</v>
      </c>
    </row>
    <row r="171" spans="1:10">
      <c r="A171" s="75">
        <v>421100</v>
      </c>
      <c r="B171" s="17" t="s">
        <v>186</v>
      </c>
      <c r="C171" s="8" t="s">
        <v>21</v>
      </c>
      <c r="D171" s="13">
        <f>'FAIXA ETARIA &gt; 35  risco elev. '!D170+'FAIXA ETARIA 40 a 49 anos '!D170+'FAIXA ETÁRIA 50 a 69 anos '!D170</f>
        <v>1896.23</v>
      </c>
      <c r="E171" s="13">
        <f>'FAIXA ETARIA &gt; 35  risco elev. '!E170+'FAIXA ETARIA 40 a 49 anos '!E170+'FAIXA ETÁRIA 50 a 69 anos '!E170</f>
        <v>71.039999999999992</v>
      </c>
      <c r="F171" s="61">
        <f t="shared" si="12"/>
        <v>1825.19</v>
      </c>
      <c r="G171" s="63">
        <f t="shared" si="13"/>
        <v>1.7121379586263893E-3</v>
      </c>
      <c r="H171" s="64">
        <f t="shared" si="10"/>
        <v>10642.066293904651</v>
      </c>
      <c r="I171" s="64">
        <f t="shared" si="11"/>
        <v>4072.269215609977</v>
      </c>
      <c r="J171" s="76">
        <f t="shared" si="14"/>
        <v>14714.335509514627</v>
      </c>
    </row>
    <row r="172" spans="1:10">
      <c r="A172" s="75">
        <v>421105</v>
      </c>
      <c r="B172" s="17" t="s">
        <v>187</v>
      </c>
      <c r="C172" s="8" t="s">
        <v>5</v>
      </c>
      <c r="D172" s="13">
        <f>'FAIXA ETARIA &gt; 35  risco elev. '!D171+'FAIXA ETARIA 40 a 49 anos '!D171+'FAIXA ETÁRIA 50 a 69 anos '!D171</f>
        <v>1642.45</v>
      </c>
      <c r="E172" s="13">
        <f>'FAIXA ETARIA &gt; 35  risco elev. '!E171+'FAIXA ETARIA 40 a 49 anos '!E171+'FAIXA ETÁRIA 50 a 69 anos '!E171</f>
        <v>47.86</v>
      </c>
      <c r="F172" s="61">
        <f t="shared" si="12"/>
        <v>1594.5900000000001</v>
      </c>
      <c r="G172" s="63">
        <f t="shared" si="13"/>
        <v>1.4958212939179232E-3</v>
      </c>
      <c r="H172" s="64">
        <f t="shared" si="10"/>
        <v>9297.5155965118247</v>
      </c>
      <c r="I172" s="64">
        <f t="shared" si="11"/>
        <v>3557.766461858499</v>
      </c>
      <c r="J172" s="76">
        <f t="shared" si="14"/>
        <v>12855.282058370323</v>
      </c>
    </row>
    <row r="173" spans="1:10">
      <c r="A173" s="75">
        <v>421110</v>
      </c>
      <c r="B173" s="17" t="s">
        <v>188</v>
      </c>
      <c r="C173" s="8" t="s">
        <v>54</v>
      </c>
      <c r="D173" s="13">
        <f>'FAIXA ETARIA &gt; 35  risco elev. '!D172+'FAIXA ETARIA 40 a 49 anos '!D172+'FAIXA ETÁRIA 50 a 69 anos '!D172</f>
        <v>1370.33</v>
      </c>
      <c r="E173" s="13">
        <f>'FAIXA ETARIA &gt; 35  risco elev. '!E172+'FAIXA ETARIA 40 a 49 anos '!E172+'FAIXA ETÁRIA 50 a 69 anos '!E172</f>
        <v>34.46</v>
      </c>
      <c r="F173" s="61">
        <f t="shared" si="12"/>
        <v>1335.87</v>
      </c>
      <c r="G173" s="63">
        <f t="shared" si="13"/>
        <v>1.2531263785086671E-3</v>
      </c>
      <c r="H173" s="64">
        <f t="shared" si="10"/>
        <v>7789.0066787777723</v>
      </c>
      <c r="I173" s="64">
        <f t="shared" si="11"/>
        <v>2980.5238233043679</v>
      </c>
      <c r="J173" s="76">
        <f t="shared" si="14"/>
        <v>10769.53050208214</v>
      </c>
    </row>
    <row r="174" spans="1:10">
      <c r="A174" s="75">
        <v>421120</v>
      </c>
      <c r="B174" s="17" t="s">
        <v>189</v>
      </c>
      <c r="C174" s="8" t="s">
        <v>49</v>
      </c>
      <c r="D174" s="13">
        <f>'FAIXA ETARIA &gt; 35  risco elev. '!D173+'FAIXA ETARIA 40 a 49 anos '!D173+'FAIXA ETÁRIA 50 a 69 anos '!D173</f>
        <v>3235.4700000000003</v>
      </c>
      <c r="E174" s="13">
        <f>'FAIXA ETARIA &gt; 35  risco elev. '!E173+'FAIXA ETARIA 40 a 49 anos '!E173+'FAIXA ETÁRIA 50 a 69 anos '!E173</f>
        <v>454.94</v>
      </c>
      <c r="F174" s="61">
        <f t="shared" si="12"/>
        <v>2780.53</v>
      </c>
      <c r="G174" s="63">
        <f t="shared" si="13"/>
        <v>2.6083043179611076E-3</v>
      </c>
      <c r="H174" s="64">
        <f t="shared" si="10"/>
        <v>16212.331095497288</v>
      </c>
      <c r="I174" s="64">
        <f t="shared" si="11"/>
        <v>6203.7742493000778</v>
      </c>
      <c r="J174" s="76">
        <f t="shared" si="14"/>
        <v>22416.105344797365</v>
      </c>
    </row>
    <row r="175" spans="1:10">
      <c r="A175" s="75">
        <v>421125</v>
      </c>
      <c r="B175" s="17" t="s">
        <v>190</v>
      </c>
      <c r="C175" s="8" t="s">
        <v>33</v>
      </c>
      <c r="D175" s="13">
        <f>'FAIXA ETARIA &gt; 35  risco elev. '!D174+'FAIXA ETARIA 40 a 49 anos '!D174+'FAIXA ETÁRIA 50 a 69 anos '!D174</f>
        <v>500.19</v>
      </c>
      <c r="E175" s="13">
        <f>'FAIXA ETARIA &gt; 35  risco elev. '!E174+'FAIXA ETARIA 40 a 49 anos '!E174+'FAIXA ETÁRIA 50 a 69 anos '!E174</f>
        <v>4.1500000000000004</v>
      </c>
      <c r="F175" s="61">
        <f t="shared" si="12"/>
        <v>496.04</v>
      </c>
      <c r="G175" s="63">
        <f t="shared" si="13"/>
        <v>4.6531534415432591E-4</v>
      </c>
      <c r="H175" s="64">
        <f t="shared" si="10"/>
        <v>2892.2416649381503</v>
      </c>
      <c r="I175" s="64">
        <f t="shared" si="11"/>
        <v>1106.738707592729</v>
      </c>
      <c r="J175" s="76">
        <f t="shared" si="14"/>
        <v>3998.9803725308793</v>
      </c>
    </row>
    <row r="176" spans="1:10">
      <c r="A176" s="75">
        <v>421130</v>
      </c>
      <c r="B176" s="17" t="s">
        <v>191</v>
      </c>
      <c r="C176" s="8" t="s">
        <v>45</v>
      </c>
      <c r="D176" s="13">
        <f>'FAIXA ETARIA &gt; 35  risco elev. '!D175+'FAIXA ETARIA 40 a 49 anos '!D175+'FAIXA ETÁRIA 50 a 69 anos '!D175</f>
        <v>13807.01</v>
      </c>
      <c r="E176" s="13">
        <f>'FAIXA ETARIA &gt; 35  risco elev. '!E175+'FAIXA ETARIA 40 a 49 anos '!E175+'FAIXA ETÁRIA 50 a 69 anos '!E175</f>
        <v>2269.35</v>
      </c>
      <c r="F176" s="61">
        <f t="shared" si="12"/>
        <v>11537.66</v>
      </c>
      <c r="G176" s="63">
        <f t="shared" si="13"/>
        <v>1.0823018775976937E-2</v>
      </c>
      <c r="H176" s="64">
        <f t="shared" si="10"/>
        <v>67272.197741896423</v>
      </c>
      <c r="I176" s="64">
        <f t="shared" si="11"/>
        <v>25742.228282082746</v>
      </c>
      <c r="J176" s="76">
        <f t="shared" si="14"/>
        <v>93014.426023979177</v>
      </c>
    </row>
    <row r="177" spans="1:10">
      <c r="A177" s="75">
        <v>421140</v>
      </c>
      <c r="B177" s="17" t="s">
        <v>192</v>
      </c>
      <c r="C177" s="8" t="s">
        <v>13</v>
      </c>
      <c r="D177" s="13">
        <f>'FAIXA ETARIA &gt; 35  risco elev. '!D176+'FAIXA ETARIA 40 a 49 anos '!D176+'FAIXA ETÁRIA 50 a 69 anos '!D176</f>
        <v>963.23</v>
      </c>
      <c r="E177" s="13">
        <f>'FAIXA ETARIA &gt; 35  risco elev. '!E176+'FAIXA ETARIA 40 a 49 anos '!E176+'FAIXA ETÁRIA 50 a 69 anos '!E176</f>
        <v>33.49</v>
      </c>
      <c r="F177" s="61">
        <f t="shared" si="12"/>
        <v>929.74</v>
      </c>
      <c r="G177" s="63">
        <f t="shared" si="13"/>
        <v>8.7215202014765542E-4</v>
      </c>
      <c r="H177" s="64">
        <f t="shared" si="10"/>
        <v>5420.9998499306421</v>
      </c>
      <c r="I177" s="64">
        <f t="shared" si="11"/>
        <v>2074.3876421201189</v>
      </c>
      <c r="J177" s="76">
        <f t="shared" si="14"/>
        <v>7495.3874920507606</v>
      </c>
    </row>
    <row r="178" spans="1:10">
      <c r="A178" s="75">
        <v>421145</v>
      </c>
      <c r="B178" s="17" t="s">
        <v>193</v>
      </c>
      <c r="C178" s="8" t="s">
        <v>13</v>
      </c>
      <c r="D178" s="13">
        <f>'FAIXA ETARIA &gt; 35  risco elev. '!D177+'FAIXA ETARIA 40 a 49 anos '!D177+'FAIXA ETÁRIA 50 a 69 anos '!D177</f>
        <v>828.62</v>
      </c>
      <c r="E178" s="13">
        <f>'FAIXA ETARIA &gt; 35  risco elev. '!E177+'FAIXA ETARIA 40 a 49 anos '!E177+'FAIXA ETÁRIA 50 a 69 anos '!E177</f>
        <v>14.26</v>
      </c>
      <c r="F178" s="61">
        <f t="shared" si="12"/>
        <v>814.36</v>
      </c>
      <c r="G178" s="63">
        <f t="shared" si="13"/>
        <v>7.6391864298346274E-4</v>
      </c>
      <c r="H178" s="64">
        <f t="shared" si="10"/>
        <v>4748.2580482602852</v>
      </c>
      <c r="I178" s="64">
        <f t="shared" si="11"/>
        <v>1816.9577733957237</v>
      </c>
      <c r="J178" s="76">
        <f t="shared" si="14"/>
        <v>6565.2158216560092</v>
      </c>
    </row>
    <row r="179" spans="1:10">
      <c r="A179" s="75">
        <v>421150</v>
      </c>
      <c r="B179" s="17" t="s">
        <v>194</v>
      </c>
      <c r="C179" s="8" t="s">
        <v>16</v>
      </c>
      <c r="D179" s="13">
        <f>'FAIXA ETARIA &gt; 35  risco elev. '!D178+'FAIXA ETARIA 40 a 49 anos '!D178+'FAIXA ETÁRIA 50 a 69 anos '!D178</f>
        <v>2698.74</v>
      </c>
      <c r="E179" s="13">
        <f>'FAIXA ETARIA &gt; 35  risco elev. '!E178+'FAIXA ETARIA 40 a 49 anos '!E178+'FAIXA ETÁRIA 50 a 69 anos '!E178</f>
        <v>202.82999999999998</v>
      </c>
      <c r="F179" s="61">
        <f t="shared" si="12"/>
        <v>2495.91</v>
      </c>
      <c r="G179" s="63">
        <f t="shared" si="13"/>
        <v>2.3413136453274402E-3</v>
      </c>
      <c r="H179" s="64">
        <f t="shared" si="10"/>
        <v>14552.808027448951</v>
      </c>
      <c r="I179" s="64">
        <f t="shared" si="11"/>
        <v>5568.7448747435037</v>
      </c>
      <c r="J179" s="76">
        <f t="shared" si="14"/>
        <v>20121.552902192456</v>
      </c>
    </row>
    <row r="180" spans="1:10">
      <c r="A180" s="75">
        <v>421160</v>
      </c>
      <c r="B180" s="17" t="s">
        <v>195</v>
      </c>
      <c r="C180" s="8" t="s">
        <v>49</v>
      </c>
      <c r="D180" s="13">
        <f>'FAIXA ETARIA &gt; 35  risco elev. '!D179+'FAIXA ETARIA 40 a 49 anos '!D179+'FAIXA ETÁRIA 50 a 69 anos '!D179</f>
        <v>2714.63</v>
      </c>
      <c r="E180" s="13">
        <f>'FAIXA ETARIA &gt; 35  risco elev. '!E179+'FAIXA ETARIA 40 a 49 anos '!E179+'FAIXA ETÁRIA 50 a 69 anos '!E179</f>
        <v>307.95</v>
      </c>
      <c r="F180" s="61">
        <f t="shared" si="12"/>
        <v>2406.6800000000003</v>
      </c>
      <c r="G180" s="63">
        <f t="shared" si="13"/>
        <v>2.2576105404187832E-3</v>
      </c>
      <c r="H180" s="64">
        <f t="shared" si="10"/>
        <v>14032.538041636457</v>
      </c>
      <c r="I180" s="64">
        <f t="shared" si="11"/>
        <v>5369.659529048603</v>
      </c>
      <c r="J180" s="76">
        <f t="shared" si="14"/>
        <v>19402.197570685061</v>
      </c>
    </row>
    <row r="181" spans="1:10">
      <c r="A181" s="75">
        <v>421165</v>
      </c>
      <c r="B181" s="17" t="s">
        <v>196</v>
      </c>
      <c r="C181" s="8" t="s">
        <v>7</v>
      </c>
      <c r="D181" s="13">
        <f>'FAIXA ETARIA &gt; 35  risco elev. '!D180+'FAIXA ETARIA 40 a 49 anos '!D180+'FAIXA ETÁRIA 50 a 69 anos '!D180</f>
        <v>477.61</v>
      </c>
      <c r="E181" s="13">
        <f>'FAIXA ETARIA &gt; 35  risco elev. '!E180+'FAIXA ETARIA 40 a 49 anos '!E180+'FAIXA ETÁRIA 50 a 69 anos '!E180</f>
        <v>40.590000000000003</v>
      </c>
      <c r="F181" s="61">
        <f t="shared" si="12"/>
        <v>437.02</v>
      </c>
      <c r="G181" s="63">
        <f t="shared" si="13"/>
        <v>4.0995103560665167E-4</v>
      </c>
      <c r="H181" s="64">
        <f t="shared" si="10"/>
        <v>2548.1159834111568</v>
      </c>
      <c r="I181" s="64">
        <f t="shared" si="11"/>
        <v>975.05634624662196</v>
      </c>
      <c r="J181" s="76">
        <f t="shared" si="14"/>
        <v>3523.1723296577788</v>
      </c>
    </row>
    <row r="182" spans="1:10">
      <c r="A182" s="75">
        <v>421170</v>
      </c>
      <c r="B182" s="17" t="s">
        <v>197</v>
      </c>
      <c r="C182" s="8" t="s">
        <v>49</v>
      </c>
      <c r="D182" s="13">
        <f>'FAIXA ETARIA &gt; 35  risco elev. '!D181+'FAIXA ETARIA 40 a 49 anos '!D181+'FAIXA ETÁRIA 50 a 69 anos '!D181</f>
        <v>4294.74</v>
      </c>
      <c r="E182" s="13">
        <f>'FAIXA ETARIA &gt; 35  risco elev. '!E181+'FAIXA ETARIA 40 a 49 anos '!E181+'FAIXA ETÁRIA 50 a 69 anos '!E181</f>
        <v>540.79999999999995</v>
      </c>
      <c r="F182" s="61">
        <f t="shared" si="12"/>
        <v>3753.9399999999996</v>
      </c>
      <c r="G182" s="63">
        <f t="shared" si="13"/>
        <v>3.521421423745444E-3</v>
      </c>
      <c r="H182" s="64">
        <f t="shared" si="10"/>
        <v>21887.955962579465</v>
      </c>
      <c r="I182" s="64">
        <f t="shared" si="11"/>
        <v>8375.5961293053952</v>
      </c>
      <c r="J182" s="76">
        <f t="shared" si="14"/>
        <v>30263.55209188486</v>
      </c>
    </row>
    <row r="183" spans="1:10">
      <c r="A183" s="75">
        <v>421175</v>
      </c>
      <c r="B183" s="17" t="s">
        <v>198</v>
      </c>
      <c r="C183" s="8" t="s">
        <v>24</v>
      </c>
      <c r="D183" s="13">
        <f>'FAIXA ETARIA &gt; 35  risco elev. '!D182+'FAIXA ETARIA 40 a 49 anos '!D182+'FAIXA ETÁRIA 50 a 69 anos '!D182</f>
        <v>3228.4300000000003</v>
      </c>
      <c r="E183" s="13">
        <f>'FAIXA ETARIA &gt; 35  risco elev. '!E182+'FAIXA ETARIA 40 a 49 anos '!E182+'FAIXA ETÁRIA 50 a 69 anos '!E182</f>
        <v>472.42</v>
      </c>
      <c r="F183" s="61">
        <f t="shared" si="12"/>
        <v>2756.01</v>
      </c>
      <c r="G183" s="63">
        <f t="shared" si="13"/>
        <v>2.5853030837084991E-3</v>
      </c>
      <c r="H183" s="64">
        <f t="shared" si="10"/>
        <v>16069.363258983534</v>
      </c>
      <c r="I183" s="64">
        <f t="shared" si="11"/>
        <v>6149.0664976869548</v>
      </c>
      <c r="J183" s="76">
        <f t="shared" si="14"/>
        <v>22218.429756670488</v>
      </c>
    </row>
    <row r="184" spans="1:10">
      <c r="A184" s="75">
        <v>421180</v>
      </c>
      <c r="B184" s="17" t="s">
        <v>199</v>
      </c>
      <c r="C184" s="8" t="s">
        <v>5</v>
      </c>
      <c r="D184" s="13">
        <f>'FAIXA ETARIA &gt; 35  risco elev. '!D183+'FAIXA ETARIA 40 a 49 anos '!D183+'FAIXA ETÁRIA 50 a 69 anos '!D183</f>
        <v>1423.44</v>
      </c>
      <c r="E184" s="13">
        <f>'FAIXA ETARIA &gt; 35  risco elev. '!E183+'FAIXA ETARIA 40 a 49 anos '!E183+'FAIXA ETÁRIA 50 a 69 anos '!E183</f>
        <v>311.14999999999998</v>
      </c>
      <c r="F184" s="61">
        <f t="shared" si="12"/>
        <v>1112.29</v>
      </c>
      <c r="G184" s="63">
        <f t="shared" si="13"/>
        <v>1.0433948958741535E-3</v>
      </c>
      <c r="H184" s="64">
        <f t="shared" si="10"/>
        <v>6485.3872298485094</v>
      </c>
      <c r="I184" s="64">
        <f t="shared" si="11"/>
        <v>2481.6837292724704</v>
      </c>
      <c r="J184" s="76">
        <f t="shared" si="14"/>
        <v>8967.0709591209798</v>
      </c>
    </row>
    <row r="185" spans="1:10">
      <c r="A185" s="75">
        <v>421185</v>
      </c>
      <c r="B185" s="17" t="s">
        <v>200</v>
      </c>
      <c r="C185" s="8" t="s">
        <v>7</v>
      </c>
      <c r="D185" s="13">
        <f>'FAIXA ETARIA &gt; 35  risco elev. '!D184+'FAIXA ETARIA 40 a 49 anos '!D184+'FAIXA ETÁRIA 50 a 69 anos '!D184</f>
        <v>387.72</v>
      </c>
      <c r="E185" s="13">
        <f>'FAIXA ETARIA &gt; 35  risco elev. '!E184+'FAIXA ETARIA 40 a 49 anos '!E184+'FAIXA ETÁRIA 50 a 69 anos '!E184</f>
        <v>15.23</v>
      </c>
      <c r="F185" s="61">
        <f t="shared" si="12"/>
        <v>372.49</v>
      </c>
      <c r="G185" s="63">
        <f t="shared" si="13"/>
        <v>3.4941801577301196E-4</v>
      </c>
      <c r="H185" s="64">
        <f t="shared" si="10"/>
        <v>2171.8633533037892</v>
      </c>
      <c r="I185" s="64">
        <f t="shared" si="11"/>
        <v>831.08035882431977</v>
      </c>
      <c r="J185" s="76">
        <f t="shared" si="14"/>
        <v>3002.9437121281089</v>
      </c>
    </row>
    <row r="186" spans="1:10">
      <c r="A186" s="75">
        <v>421187</v>
      </c>
      <c r="B186" s="17" t="s">
        <v>201</v>
      </c>
      <c r="C186" s="8" t="s">
        <v>13</v>
      </c>
      <c r="D186" s="13">
        <f>'FAIXA ETARIA &gt; 35  risco elev. '!D185+'FAIXA ETARIA 40 a 49 anos '!D185+'FAIXA ETÁRIA 50 a 69 anos '!D185</f>
        <v>293.09000000000003</v>
      </c>
      <c r="E186" s="13">
        <f>'FAIXA ETARIA &gt; 35  risco elev. '!E185+'FAIXA ETARIA 40 a 49 anos '!E185+'FAIXA ETÁRIA 50 a 69 anos '!E185</f>
        <v>5.0600000000000005</v>
      </c>
      <c r="F186" s="61">
        <f t="shared" si="12"/>
        <v>288.03000000000003</v>
      </c>
      <c r="G186" s="63">
        <f t="shared" si="13"/>
        <v>2.7018945765819389E-4</v>
      </c>
      <c r="H186" s="64">
        <f t="shared" si="10"/>
        <v>1679.4056260626874</v>
      </c>
      <c r="I186" s="64">
        <f t="shared" si="11"/>
        <v>642.63758960554333</v>
      </c>
      <c r="J186" s="76">
        <f t="shared" si="14"/>
        <v>2322.0432156682309</v>
      </c>
    </row>
    <row r="187" spans="1:10">
      <c r="A187" s="75">
        <v>421189</v>
      </c>
      <c r="B187" s="17" t="s">
        <v>202</v>
      </c>
      <c r="C187" s="8" t="s">
        <v>24</v>
      </c>
      <c r="D187" s="13">
        <f>'FAIXA ETARIA &gt; 35  risco elev. '!D186+'FAIXA ETARIA 40 a 49 anos '!D186+'FAIXA ETÁRIA 50 a 69 anos '!D186</f>
        <v>427.93</v>
      </c>
      <c r="E187" s="13">
        <f>'FAIXA ETARIA &gt; 35  risco elev. '!E186+'FAIXA ETARIA 40 a 49 anos '!E186+'FAIXA ETÁRIA 50 a 69 anos '!E186</f>
        <v>7.11</v>
      </c>
      <c r="F187" s="61">
        <f t="shared" si="12"/>
        <v>420.82</v>
      </c>
      <c r="G187" s="63">
        <f t="shared" si="13"/>
        <v>3.9475446158983838E-4</v>
      </c>
      <c r="H187" s="64">
        <f t="shared" si="10"/>
        <v>2453.65925618755</v>
      </c>
      <c r="I187" s="64">
        <f t="shared" si="11"/>
        <v>938.91174689374282</v>
      </c>
      <c r="J187" s="76">
        <f t="shared" si="14"/>
        <v>3392.5710030812929</v>
      </c>
    </row>
    <row r="188" spans="1:10">
      <c r="A188" s="75">
        <v>421190</v>
      </c>
      <c r="B188" s="17" t="s">
        <v>203</v>
      </c>
      <c r="C188" s="8" t="s">
        <v>16</v>
      </c>
      <c r="D188" s="13">
        <f>'FAIXA ETARIA &gt; 35  risco elev. '!D187+'FAIXA ETARIA 40 a 49 anos '!D187+'FAIXA ETÁRIA 50 a 69 anos '!D187</f>
        <v>30790.18</v>
      </c>
      <c r="E188" s="13">
        <f>'FAIXA ETARIA &gt; 35  risco elev. '!E187+'FAIXA ETARIA 40 a 49 anos '!E187+'FAIXA ETÁRIA 50 a 69 anos '!E187</f>
        <v>4321.4400000000005</v>
      </c>
      <c r="F188" s="61">
        <f t="shared" si="12"/>
        <v>26468.739999999998</v>
      </c>
      <c r="G188" s="63">
        <f t="shared" si="13"/>
        <v>2.4829269539616505E-2</v>
      </c>
      <c r="H188" s="64">
        <f t="shared" si="10"/>
        <v>154330.28111929481</v>
      </c>
      <c r="I188" s="64">
        <f t="shared" si="11"/>
        <v>59055.679177501741</v>
      </c>
      <c r="J188" s="76">
        <f t="shared" si="14"/>
        <v>213385.96029679655</v>
      </c>
    </row>
    <row r="189" spans="1:10">
      <c r="A189" s="75">
        <v>421200</v>
      </c>
      <c r="B189" s="17" t="s">
        <v>204</v>
      </c>
      <c r="C189" s="8" t="s">
        <v>21</v>
      </c>
      <c r="D189" s="13">
        <f>'FAIXA ETARIA &gt; 35  risco elev. '!D188+'FAIXA ETARIA 40 a 49 anos '!D188+'FAIXA ETÁRIA 50 a 69 anos '!D188</f>
        <v>1223.49</v>
      </c>
      <c r="E189" s="13">
        <f>'FAIXA ETARIA &gt; 35  risco elev. '!E188+'FAIXA ETARIA 40 a 49 anos '!E188+'FAIXA ETÁRIA 50 a 69 anos '!E188</f>
        <v>37.65</v>
      </c>
      <c r="F189" s="61">
        <f t="shared" si="12"/>
        <v>1185.8399999999999</v>
      </c>
      <c r="G189" s="63">
        <f t="shared" si="13"/>
        <v>1.112389218030735E-3</v>
      </c>
      <c r="H189" s="64">
        <f t="shared" si="10"/>
        <v>6914.2324327680344</v>
      </c>
      <c r="I189" s="64">
        <f t="shared" si="11"/>
        <v>2645.7846726307589</v>
      </c>
      <c r="J189" s="76">
        <f t="shared" si="14"/>
        <v>9560.0171053987942</v>
      </c>
    </row>
    <row r="190" spans="1:10">
      <c r="A190" s="75">
        <v>421205</v>
      </c>
      <c r="B190" s="17" t="s">
        <v>205</v>
      </c>
      <c r="C190" s="8" t="s">
        <v>24</v>
      </c>
      <c r="D190" s="13">
        <f>'FAIXA ETARIA &gt; 35  risco elev. '!D189+'FAIXA ETARIA 40 a 49 anos '!D189+'FAIXA ETÁRIA 50 a 69 anos '!D189</f>
        <v>449.55</v>
      </c>
      <c r="E190" s="13">
        <f>'FAIXA ETARIA &gt; 35  risco elev. '!E189+'FAIXA ETARIA 40 a 49 anos '!E189+'FAIXA ETÁRIA 50 a 69 anos '!E189</f>
        <v>21.36</v>
      </c>
      <c r="F190" s="61">
        <f t="shared" si="12"/>
        <v>428.19</v>
      </c>
      <c r="G190" s="63">
        <f t="shared" si="13"/>
        <v>4.0166796470736393E-4</v>
      </c>
      <c r="H190" s="64">
        <f t="shared" si="10"/>
        <v>2496.6312364121168</v>
      </c>
      <c r="I190" s="64">
        <f t="shared" si="11"/>
        <v>955.35530845119467</v>
      </c>
      <c r="J190" s="76">
        <f t="shared" si="14"/>
        <v>3451.9865448633113</v>
      </c>
    </row>
    <row r="191" spans="1:10">
      <c r="A191" s="75">
        <v>421210</v>
      </c>
      <c r="B191" s="17" t="s">
        <v>206</v>
      </c>
      <c r="C191" s="8" t="s">
        <v>13</v>
      </c>
      <c r="D191" s="13">
        <f>'FAIXA ETARIA &gt; 35  risco elev. '!D190+'FAIXA ETARIA 40 a 49 anos '!D190+'FAIXA ETÁRIA 50 a 69 anos '!D190</f>
        <v>3202.3199999999997</v>
      </c>
      <c r="E191" s="13">
        <f>'FAIXA ETARIA &gt; 35  risco elev. '!E190+'FAIXA ETARIA 40 a 49 anos '!E190+'FAIXA ETÁRIA 50 a 69 anos '!E190</f>
        <v>235.51</v>
      </c>
      <c r="F191" s="61">
        <f t="shared" si="12"/>
        <v>2966.8099999999995</v>
      </c>
      <c r="G191" s="63">
        <f t="shared" si="13"/>
        <v>2.7830461579519705E-3</v>
      </c>
      <c r="H191" s="64">
        <f t="shared" si="10"/>
        <v>17298.466845325282</v>
      </c>
      <c r="I191" s="64">
        <f t="shared" si="11"/>
        <v>6619.3925188960238</v>
      </c>
      <c r="J191" s="76">
        <f t="shared" si="14"/>
        <v>23917.859364221305</v>
      </c>
    </row>
    <row r="192" spans="1:10">
      <c r="A192" s="75">
        <v>421220</v>
      </c>
      <c r="B192" s="17" t="s">
        <v>207</v>
      </c>
      <c r="C192" s="8" t="s">
        <v>54</v>
      </c>
      <c r="D192" s="13">
        <f>'FAIXA ETARIA &gt; 35  risco elev. '!D191+'FAIXA ETARIA 40 a 49 anos '!D191+'FAIXA ETÁRIA 50 a 69 anos '!D191</f>
        <v>3232.26</v>
      </c>
      <c r="E192" s="13">
        <f>'FAIXA ETARIA &gt; 35  risco elev. '!E191+'FAIXA ETARIA 40 a 49 anos '!E191+'FAIXA ETÁRIA 50 a 69 anos '!E191</f>
        <v>133.87</v>
      </c>
      <c r="F192" s="61">
        <f t="shared" si="12"/>
        <v>3098.3900000000003</v>
      </c>
      <c r="G192" s="63">
        <f t="shared" si="13"/>
        <v>2.9064761091329772E-3</v>
      </c>
      <c r="H192" s="64">
        <f t="shared" si="10"/>
        <v>18065.66537421925</v>
      </c>
      <c r="I192" s="64">
        <f t="shared" si="11"/>
        <v>6912.9669869732998</v>
      </c>
      <c r="J192" s="76">
        <f t="shared" si="14"/>
        <v>24978.632361192551</v>
      </c>
    </row>
    <row r="193" spans="1:10">
      <c r="A193" s="75">
        <v>421223</v>
      </c>
      <c r="B193" s="17" t="s">
        <v>208</v>
      </c>
      <c r="C193" s="8" t="s">
        <v>21</v>
      </c>
      <c r="D193" s="13">
        <f>'FAIXA ETARIA &gt; 35  risco elev. '!D192+'FAIXA ETARIA 40 a 49 anos '!D192+'FAIXA ETÁRIA 50 a 69 anos '!D192</f>
        <v>704.93000000000006</v>
      </c>
      <c r="E193" s="13">
        <f>'FAIXA ETARIA &gt; 35  risco elev. '!E192+'FAIXA ETARIA 40 a 49 anos '!E192+'FAIXA ETÁRIA 50 a 69 anos '!E192</f>
        <v>8.15</v>
      </c>
      <c r="F193" s="61">
        <f t="shared" si="12"/>
        <v>696.78000000000009</v>
      </c>
      <c r="G193" s="63">
        <f t="shared" si="13"/>
        <v>6.5362153354538188E-4</v>
      </c>
      <c r="H193" s="64">
        <f t="shared" si="10"/>
        <v>4062.6887898064761</v>
      </c>
      <c r="I193" s="64">
        <f t="shared" si="11"/>
        <v>1554.619378833283</v>
      </c>
      <c r="J193" s="76">
        <f t="shared" si="14"/>
        <v>5617.3081686397591</v>
      </c>
    </row>
    <row r="194" spans="1:10">
      <c r="A194" s="75">
        <v>421225</v>
      </c>
      <c r="B194" s="17" t="s">
        <v>209</v>
      </c>
      <c r="C194" s="8" t="s">
        <v>33</v>
      </c>
      <c r="D194" s="13">
        <f>'FAIXA ETARIA &gt; 35  risco elev. '!D193+'FAIXA ETARIA 40 a 49 anos '!D193+'FAIXA ETÁRIA 50 a 69 anos '!D193</f>
        <v>1718.83</v>
      </c>
      <c r="E194" s="13">
        <f>'FAIXA ETARIA &gt; 35  risco elev. '!E193+'FAIXA ETARIA 40 a 49 anos '!E193+'FAIXA ETÁRIA 50 a 69 anos '!E193</f>
        <v>82.210000000000008</v>
      </c>
      <c r="F194" s="61">
        <f t="shared" si="12"/>
        <v>1636.62</v>
      </c>
      <c r="G194" s="63">
        <f t="shared" si="13"/>
        <v>1.5352479609504329E-3</v>
      </c>
      <c r="H194" s="64">
        <f t="shared" si="10"/>
        <v>9542.5783276975144</v>
      </c>
      <c r="I194" s="64">
        <f t="shared" si="11"/>
        <v>3651.5416168462457</v>
      </c>
      <c r="J194" s="76">
        <f t="shared" si="14"/>
        <v>13194.11994454376</v>
      </c>
    </row>
    <row r="195" spans="1:10">
      <c r="A195" s="75">
        <v>421227</v>
      </c>
      <c r="B195" s="17" t="s">
        <v>210</v>
      </c>
      <c r="C195" s="8" t="s">
        <v>7</v>
      </c>
      <c r="D195" s="13">
        <f>'FAIXA ETARIA &gt; 35  risco elev. '!D194+'FAIXA ETARIA 40 a 49 anos '!D194+'FAIXA ETÁRIA 50 a 69 anos '!D194</f>
        <v>738.25</v>
      </c>
      <c r="E195" s="13">
        <f>'FAIXA ETARIA &gt; 35  risco elev. '!E194+'FAIXA ETARIA 40 a 49 anos '!E194+'FAIXA ETÁRIA 50 a 69 anos '!E194</f>
        <v>18.329999999999998</v>
      </c>
      <c r="F195" s="61">
        <f t="shared" si="12"/>
        <v>719.92</v>
      </c>
      <c r="G195" s="63">
        <f t="shared" si="13"/>
        <v>6.7532824482618796E-4</v>
      </c>
      <c r="H195" s="64">
        <f t="shared" si="10"/>
        <v>4197.6103125197014</v>
      </c>
      <c r="I195" s="64">
        <f t="shared" si="11"/>
        <v>1606.2481460570868</v>
      </c>
      <c r="J195" s="76">
        <f t="shared" si="14"/>
        <v>5803.8584585767885</v>
      </c>
    </row>
    <row r="196" spans="1:10">
      <c r="A196" s="75">
        <v>421230</v>
      </c>
      <c r="B196" s="17" t="s">
        <v>211</v>
      </c>
      <c r="C196" s="8" t="s">
        <v>16</v>
      </c>
      <c r="D196" s="13">
        <f>'FAIXA ETARIA &gt; 35  risco elev. '!D195+'FAIXA ETARIA 40 a 49 anos '!D195+'FAIXA ETÁRIA 50 a 69 anos '!D195</f>
        <v>1388.7</v>
      </c>
      <c r="E196" s="13">
        <f>'FAIXA ETARIA &gt; 35  risco elev. '!E195+'FAIXA ETARIA 40 a 49 anos '!E195+'FAIXA ETÁRIA 50 a 69 anos '!E195</f>
        <v>73.03</v>
      </c>
      <c r="F196" s="61">
        <f t="shared" si="12"/>
        <v>1315.67</v>
      </c>
      <c r="G196" s="63">
        <f t="shared" si="13"/>
        <v>1.2341775639938754E-3</v>
      </c>
      <c r="H196" s="64">
        <f t="shared" si="10"/>
        <v>7671.2273028569789</v>
      </c>
      <c r="I196" s="64">
        <f t="shared" si="11"/>
        <v>2935.454631518679</v>
      </c>
      <c r="J196" s="76">
        <f t="shared" si="14"/>
        <v>10606.681934375658</v>
      </c>
    </row>
    <row r="197" spans="1:10">
      <c r="A197" s="75">
        <v>421240</v>
      </c>
      <c r="B197" s="17" t="s">
        <v>212</v>
      </c>
      <c r="C197" s="8" t="s">
        <v>35</v>
      </c>
      <c r="D197" s="13">
        <f>'FAIXA ETARIA &gt; 35  risco elev. '!D196+'FAIXA ETARIA 40 a 49 anos '!D196+'FAIXA ETÁRIA 50 a 69 anos '!D196</f>
        <v>814.72</v>
      </c>
      <c r="E197" s="13">
        <f>'FAIXA ETARIA &gt; 35  risco elev. '!E196+'FAIXA ETARIA 40 a 49 anos '!E196+'FAIXA ETÁRIA 50 a 69 anos '!E196</f>
        <v>101.56</v>
      </c>
      <c r="F197" s="61">
        <f t="shared" si="12"/>
        <v>713.16000000000008</v>
      </c>
      <c r="G197" s="63">
        <f t="shared" si="13"/>
        <v>6.6898695838460431E-4</v>
      </c>
      <c r="H197" s="64">
        <f t="shared" si="10"/>
        <v>4158.1950362214566</v>
      </c>
      <c r="I197" s="64">
        <f t="shared" si="11"/>
        <v>1591.1655848456389</v>
      </c>
      <c r="J197" s="76">
        <f t="shared" si="14"/>
        <v>5749.3606210670951</v>
      </c>
    </row>
    <row r="198" spans="1:10">
      <c r="A198" s="75">
        <v>421250</v>
      </c>
      <c r="B198" s="17" t="s">
        <v>213</v>
      </c>
      <c r="C198" s="8" t="s">
        <v>45</v>
      </c>
      <c r="D198" s="13">
        <f>'FAIXA ETARIA &gt; 35  risco elev. '!D197+'FAIXA ETARIA 40 a 49 anos '!D197+'FAIXA ETÁRIA 50 a 69 anos '!D197</f>
        <v>6348.74</v>
      </c>
      <c r="E198" s="13">
        <f>'FAIXA ETARIA &gt; 35  risco elev. '!E197+'FAIXA ETARIA 40 a 49 anos '!E197+'FAIXA ETÁRIA 50 a 69 anos '!E197</f>
        <v>714.5</v>
      </c>
      <c r="F198" s="61">
        <f t="shared" si="12"/>
        <v>5634.24</v>
      </c>
      <c r="G198" s="63">
        <f t="shared" si="13"/>
        <v>5.2852558758327336E-3</v>
      </c>
      <c r="H198" s="64">
        <f t="shared" ref="H198:H261" si="15">H$301*G198</f>
        <v>32851.350048909611</v>
      </c>
      <c r="I198" s="64">
        <f t="shared" ref="I198:I261" si="16">I$301*G198</f>
        <v>12570.823917158408</v>
      </c>
      <c r="J198" s="76">
        <f t="shared" si="14"/>
        <v>45422.173966068018</v>
      </c>
    </row>
    <row r="199" spans="1:10">
      <c r="A199" s="75">
        <v>421260</v>
      </c>
      <c r="B199" s="17" t="s">
        <v>214</v>
      </c>
      <c r="C199" s="8" t="s">
        <v>19</v>
      </c>
      <c r="D199" s="13">
        <f>'FAIXA ETARIA &gt; 35  risco elev. '!D198+'FAIXA ETARIA 40 a 49 anos '!D198+'FAIXA ETÁRIA 50 a 69 anos '!D198</f>
        <v>603.95000000000005</v>
      </c>
      <c r="E199" s="13">
        <f>'FAIXA ETARIA &gt; 35  risco elev. '!E198+'FAIXA ETARIA 40 a 49 anos '!E198+'FAIXA ETÁRIA 50 a 69 anos '!E198</f>
        <v>75.09</v>
      </c>
      <c r="F199" s="61">
        <f t="shared" ref="F199:F262" si="17">D199-E199</f>
        <v>528.86</v>
      </c>
      <c r="G199" s="63">
        <f t="shared" ref="G199:G262" si="18">F199/F$301</f>
        <v>4.9610247744024034E-4</v>
      </c>
      <c r="H199" s="64">
        <f t="shared" si="15"/>
        <v>3083.6039974985692</v>
      </c>
      <c r="I199" s="64">
        <f t="shared" si="16"/>
        <v>1179.9649885039325</v>
      </c>
      <c r="J199" s="76">
        <f t="shared" ref="J199:J262" si="19">H199+I199</f>
        <v>4263.5689860025013</v>
      </c>
    </row>
    <row r="200" spans="1:10">
      <c r="A200" s="75">
        <v>421265</v>
      </c>
      <c r="B200" s="12" t="s">
        <v>316</v>
      </c>
      <c r="C200" s="8" t="s">
        <v>35</v>
      </c>
      <c r="D200" s="13">
        <f>'FAIXA ETARIA &gt; 35  risco elev. '!D199+'FAIXA ETARIA 40 a 49 anos '!D199+'FAIXA ETÁRIA 50 a 69 anos '!D199</f>
        <v>2011.23</v>
      </c>
      <c r="E200" s="13">
        <f>'FAIXA ETARIA &gt; 35  risco elev. '!E199+'FAIXA ETARIA 40 a 49 anos '!E199+'FAIXA ETÁRIA 50 a 69 anos '!E199</f>
        <v>0</v>
      </c>
      <c r="F200" s="61">
        <f t="shared" si="17"/>
        <v>2011.23</v>
      </c>
      <c r="G200" s="63">
        <f t="shared" si="18"/>
        <v>1.8866546641873737E-3</v>
      </c>
      <c r="H200" s="64">
        <f t="shared" si="15"/>
        <v>11726.802684810813</v>
      </c>
      <c r="I200" s="64">
        <f t="shared" si="16"/>
        <v>4487.352009659955</v>
      </c>
      <c r="J200" s="76">
        <f t="shared" si="19"/>
        <v>16214.154694470768</v>
      </c>
    </row>
    <row r="201" spans="1:10">
      <c r="A201" s="75">
        <v>421270</v>
      </c>
      <c r="B201" s="17" t="s">
        <v>215</v>
      </c>
      <c r="C201" s="8" t="s">
        <v>9</v>
      </c>
      <c r="D201" s="13">
        <f>'FAIXA ETARIA &gt; 35  risco elev. '!D200+'FAIXA ETARIA 40 a 49 anos '!D200+'FAIXA ETÁRIA 50 a 69 anos '!D200</f>
        <v>1164.17</v>
      </c>
      <c r="E201" s="13">
        <f>'FAIXA ETARIA &gt; 35  risco elev. '!E200+'FAIXA ETARIA 40 a 49 anos '!E200+'FAIXA ETÁRIA 50 a 69 anos '!E200</f>
        <v>43.69</v>
      </c>
      <c r="F201" s="61">
        <f t="shared" si="17"/>
        <v>1120.48</v>
      </c>
      <c r="G201" s="63">
        <f t="shared" si="18"/>
        <v>1.0510776082937648E-3</v>
      </c>
      <c r="H201" s="64">
        <f t="shared" si="15"/>
        <v>6533.140353056001</v>
      </c>
      <c r="I201" s="64">
        <f t="shared" si="16"/>
        <v>2499.9568322786486</v>
      </c>
      <c r="J201" s="76">
        <f t="shared" si="19"/>
        <v>9033.0971853346491</v>
      </c>
    </row>
    <row r="202" spans="1:10">
      <c r="A202" s="75">
        <v>421290</v>
      </c>
      <c r="B202" s="17" t="s">
        <v>216</v>
      </c>
      <c r="C202" s="8" t="s">
        <v>13</v>
      </c>
      <c r="D202" s="13">
        <f>'FAIXA ETARIA &gt; 35  risco elev. '!D201+'FAIXA ETARIA 40 a 49 anos '!D201+'FAIXA ETÁRIA 50 a 69 anos '!D201</f>
        <v>3354.31</v>
      </c>
      <c r="E202" s="13">
        <f>'FAIXA ETARIA &gt; 35  risco elev. '!E201+'FAIXA ETARIA 40 a 49 anos '!E201+'FAIXA ETÁRIA 50 a 69 anos '!E201</f>
        <v>208.35</v>
      </c>
      <c r="F202" s="61">
        <f t="shared" si="17"/>
        <v>3145.96</v>
      </c>
      <c r="G202" s="63">
        <f t="shared" si="18"/>
        <v>2.9510996292551874E-3</v>
      </c>
      <c r="H202" s="64">
        <f t="shared" si="15"/>
        <v>18343.029973850542</v>
      </c>
      <c r="I202" s="64">
        <f t="shared" si="16"/>
        <v>7019.1027024804889</v>
      </c>
      <c r="J202" s="76">
        <f t="shared" si="19"/>
        <v>25362.132676331032</v>
      </c>
    </row>
    <row r="203" spans="1:10">
      <c r="A203" s="75">
        <v>421300</v>
      </c>
      <c r="B203" s="17" t="s">
        <v>217</v>
      </c>
      <c r="C203" s="8" t="s">
        <v>37</v>
      </c>
      <c r="D203" s="13">
        <f>'FAIXA ETARIA &gt; 35  risco elev. '!D202+'FAIXA ETARIA 40 a 49 anos '!D202+'FAIXA ETÁRIA 50 a 69 anos '!D202</f>
        <v>667.35</v>
      </c>
      <c r="E203" s="13">
        <f>'FAIXA ETARIA &gt; 35  risco elev. '!E202+'FAIXA ETARIA 40 a 49 anos '!E202+'FAIXA ETÁRIA 50 a 69 anos '!E202</f>
        <v>132.96</v>
      </c>
      <c r="F203" s="61">
        <f t="shared" si="17"/>
        <v>534.39</v>
      </c>
      <c r="G203" s="63">
        <f t="shared" si="18"/>
        <v>5.0128994992869574E-4</v>
      </c>
      <c r="H203" s="64">
        <f t="shared" si="15"/>
        <v>3115.8475593224298</v>
      </c>
      <c r="I203" s="64">
        <f t="shared" si="16"/>
        <v>1192.3032375422918</v>
      </c>
      <c r="J203" s="76">
        <f t="shared" si="19"/>
        <v>4308.150796864722</v>
      </c>
    </row>
    <row r="204" spans="1:10">
      <c r="A204" s="75">
        <v>421310</v>
      </c>
      <c r="B204" s="17" t="s">
        <v>218</v>
      </c>
      <c r="C204" s="8" t="s">
        <v>19</v>
      </c>
      <c r="D204" s="13">
        <f>'FAIXA ETARIA &gt; 35  risco elev. '!D203+'FAIXA ETARIA 40 a 49 anos '!D203+'FAIXA ETÁRIA 50 a 69 anos '!D203</f>
        <v>845.42000000000007</v>
      </c>
      <c r="E204" s="13">
        <f>'FAIXA ETARIA &gt; 35  risco elev. '!E203+'FAIXA ETARIA 40 a 49 anos '!E203+'FAIXA ETÁRIA 50 a 69 anos '!E203</f>
        <v>215.12</v>
      </c>
      <c r="F204" s="61">
        <f t="shared" si="17"/>
        <v>630.30000000000007</v>
      </c>
      <c r="G204" s="63">
        <f t="shared" si="18"/>
        <v>5.9125929646897763E-4</v>
      </c>
      <c r="H204" s="64">
        <f t="shared" si="15"/>
        <v>3675.0663684592296</v>
      </c>
      <c r="I204" s="64">
        <f t="shared" si="16"/>
        <v>1406.2926525999862</v>
      </c>
      <c r="J204" s="76">
        <f t="shared" si="19"/>
        <v>5081.3590210592156</v>
      </c>
    </row>
    <row r="205" spans="1:10">
      <c r="A205" s="75">
        <v>421315</v>
      </c>
      <c r="B205" s="17" t="s">
        <v>219</v>
      </c>
      <c r="C205" s="8" t="s">
        <v>13</v>
      </c>
      <c r="D205" s="13">
        <f>'FAIXA ETARIA &gt; 35  risco elev. '!D204+'FAIXA ETARIA 40 a 49 anos '!D204+'FAIXA ETÁRIA 50 a 69 anos '!D204</f>
        <v>599.35</v>
      </c>
      <c r="E205" s="13">
        <f>'FAIXA ETARIA &gt; 35  risco elev. '!E204+'FAIXA ETARIA 40 a 49 anos '!E204+'FAIXA ETÁRIA 50 a 69 anos '!E204</f>
        <v>13.27</v>
      </c>
      <c r="F205" s="61">
        <f t="shared" si="17"/>
        <v>586.08000000000004</v>
      </c>
      <c r="G205" s="63">
        <f t="shared" si="18"/>
        <v>5.4977827776382421E-4</v>
      </c>
      <c r="H205" s="64">
        <f t="shared" si="15"/>
        <v>3417.234487111828</v>
      </c>
      <c r="I205" s="64">
        <f t="shared" si="16"/>
        <v>1307.6312832552751</v>
      </c>
      <c r="J205" s="76">
        <f t="shared" si="19"/>
        <v>4724.8657703671033</v>
      </c>
    </row>
    <row r="206" spans="1:10">
      <c r="A206" s="75">
        <v>421320</v>
      </c>
      <c r="B206" s="17" t="s">
        <v>220</v>
      </c>
      <c r="C206" s="8" t="s">
        <v>28</v>
      </c>
      <c r="D206" s="13">
        <f>'FAIXA ETARIA &gt; 35  risco elev. '!D205+'FAIXA ETARIA 40 a 49 anos '!D205+'FAIXA ETÁRIA 50 a 69 anos '!D205</f>
        <v>6383.79</v>
      </c>
      <c r="E206" s="13">
        <f>'FAIXA ETARIA &gt; 35  risco elev. '!E205+'FAIXA ETARIA 40 a 49 anos '!E205+'FAIXA ETÁRIA 50 a 69 anos '!E205</f>
        <v>1868.3</v>
      </c>
      <c r="F206" s="61">
        <f t="shared" si="17"/>
        <v>4515.49</v>
      </c>
      <c r="G206" s="63">
        <f t="shared" si="18"/>
        <v>4.2358011115543447E-3</v>
      </c>
      <c r="H206" s="64">
        <f t="shared" si="15"/>
        <v>26328.296741415143</v>
      </c>
      <c r="I206" s="64">
        <f t="shared" si="16"/>
        <v>10074.726971106951</v>
      </c>
      <c r="J206" s="76">
        <f t="shared" si="19"/>
        <v>36403.023712522096</v>
      </c>
    </row>
    <row r="207" spans="1:10">
      <c r="A207" s="75">
        <v>421330</v>
      </c>
      <c r="B207" s="17" t="s">
        <v>221</v>
      </c>
      <c r="C207" s="8" t="s">
        <v>24</v>
      </c>
      <c r="D207" s="13">
        <f>'FAIXA ETARIA &gt; 35  risco elev. '!D206+'FAIXA ETARIA 40 a 49 anos '!D206+'FAIXA ETÁRIA 50 a 69 anos '!D206</f>
        <v>796.01</v>
      </c>
      <c r="E207" s="13">
        <f>'FAIXA ETARIA &gt; 35  risco elev. '!E206+'FAIXA ETARIA 40 a 49 anos '!E206+'FAIXA ETÁRIA 50 a 69 anos '!E206</f>
        <v>31.43</v>
      </c>
      <c r="F207" s="61">
        <f t="shared" si="17"/>
        <v>764.58</v>
      </c>
      <c r="G207" s="63">
        <f t="shared" si="18"/>
        <v>7.1722200998611913E-4</v>
      </c>
      <c r="H207" s="64">
        <f t="shared" si="15"/>
        <v>4458.0076852237944</v>
      </c>
      <c r="I207" s="64">
        <f t="shared" si="16"/>
        <v>1705.8912205694073</v>
      </c>
      <c r="J207" s="76">
        <f t="shared" si="19"/>
        <v>6163.8989057932013</v>
      </c>
    </row>
    <row r="208" spans="1:10">
      <c r="A208" s="75">
        <v>421335</v>
      </c>
      <c r="B208" s="17" t="s">
        <v>222</v>
      </c>
      <c r="C208" s="8" t="s">
        <v>37</v>
      </c>
      <c r="D208" s="13">
        <f>'FAIXA ETARIA &gt; 35  risco elev. '!D207+'FAIXA ETARIA 40 a 49 anos '!D207+'FAIXA ETÁRIA 50 a 69 anos '!D207</f>
        <v>559.79999999999995</v>
      </c>
      <c r="E208" s="13">
        <f>'FAIXA ETARIA &gt; 35  risco elev. '!E207+'FAIXA ETARIA 40 a 49 anos '!E207+'FAIXA ETÁRIA 50 a 69 anos '!E207</f>
        <v>10.219999999999999</v>
      </c>
      <c r="F208" s="61">
        <f t="shared" si="17"/>
        <v>549.57999999999993</v>
      </c>
      <c r="G208" s="63">
        <f t="shared" si="18"/>
        <v>5.1553908321976937E-4</v>
      </c>
      <c r="H208" s="64">
        <f t="shared" si="15"/>
        <v>3204.4153177499966</v>
      </c>
      <c r="I208" s="64">
        <f t="shared" si="16"/>
        <v>1226.1943773058863</v>
      </c>
      <c r="J208" s="76">
        <f t="shared" si="19"/>
        <v>4430.6096950558831</v>
      </c>
    </row>
    <row r="209" spans="1:10">
      <c r="A209" s="75">
        <v>421340</v>
      </c>
      <c r="B209" s="17" t="s">
        <v>223</v>
      </c>
      <c r="C209" s="8" t="s">
        <v>7</v>
      </c>
      <c r="D209" s="13">
        <f>'FAIXA ETARIA &gt; 35  risco elev. '!D208+'FAIXA ETARIA 40 a 49 anos '!D208+'FAIXA ETÁRIA 50 a 69 anos '!D208</f>
        <v>2024.44</v>
      </c>
      <c r="E209" s="13">
        <f>'FAIXA ETARIA &gt; 35  risco elev. '!E208+'FAIXA ETARIA 40 a 49 anos '!E208+'FAIXA ETÁRIA 50 a 69 anos '!E208</f>
        <v>195.89</v>
      </c>
      <c r="F209" s="61">
        <f t="shared" si="17"/>
        <v>1828.5500000000002</v>
      </c>
      <c r="G209" s="63">
        <f t="shared" si="18"/>
        <v>1.7152898406446913E-3</v>
      </c>
      <c r="H209" s="64">
        <f t="shared" si="15"/>
        <v>10661.657318810287</v>
      </c>
      <c r="I209" s="64">
        <f t="shared" si="16"/>
        <v>4079.7658732535369</v>
      </c>
      <c r="J209" s="76">
        <f t="shared" si="19"/>
        <v>14741.423192063823</v>
      </c>
    </row>
    <row r="210" spans="1:10">
      <c r="A210" s="75">
        <v>421350</v>
      </c>
      <c r="B210" s="17" t="s">
        <v>224</v>
      </c>
      <c r="C210" s="8" t="s">
        <v>45</v>
      </c>
      <c r="D210" s="13">
        <f>'FAIXA ETARIA &gt; 35  risco elev. '!D209+'FAIXA ETARIA 40 a 49 anos '!D209+'FAIXA ETÁRIA 50 a 69 anos '!D209</f>
        <v>4206.2700000000004</v>
      </c>
      <c r="E210" s="13">
        <f>'FAIXA ETARIA &gt; 35  risco elev. '!E209+'FAIXA ETARIA 40 a 49 anos '!E209+'FAIXA ETÁRIA 50 a 69 anos '!E209</f>
        <v>463.69</v>
      </c>
      <c r="F210" s="61">
        <f t="shared" si="17"/>
        <v>3742.5800000000004</v>
      </c>
      <c r="G210" s="63">
        <f t="shared" si="18"/>
        <v>3.5107650607311856E-3</v>
      </c>
      <c r="H210" s="64">
        <f t="shared" si="15"/>
        <v>21821.719640279462</v>
      </c>
      <c r="I210" s="64">
        <f t="shared" si="16"/>
        <v>8350.2502867962176</v>
      </c>
      <c r="J210" s="76">
        <f t="shared" si="19"/>
        <v>30171.969927075679</v>
      </c>
    </row>
    <row r="211" spans="1:10">
      <c r="A211" s="75">
        <v>421360</v>
      </c>
      <c r="B211" s="17" t="s">
        <v>225</v>
      </c>
      <c r="C211" s="8" t="s">
        <v>54</v>
      </c>
      <c r="D211" s="13">
        <f>'FAIXA ETARIA &gt; 35  risco elev. '!D210+'FAIXA ETARIA 40 a 49 anos '!D210+'FAIXA ETÁRIA 50 a 69 anos '!D210</f>
        <v>6451.17</v>
      </c>
      <c r="E211" s="13">
        <f>'FAIXA ETARIA &gt; 35  risco elev. '!E210+'FAIXA ETARIA 40 a 49 anos '!E210+'FAIXA ETÁRIA 50 a 69 anos '!E210</f>
        <v>739.2</v>
      </c>
      <c r="F211" s="61">
        <f t="shared" si="17"/>
        <v>5711.97</v>
      </c>
      <c r="G211" s="63">
        <f t="shared" si="18"/>
        <v>5.358171289309703E-3</v>
      </c>
      <c r="H211" s="64">
        <f t="shared" si="15"/>
        <v>33304.5674197177</v>
      </c>
      <c r="I211" s="64">
        <f t="shared" si="16"/>
        <v>12744.251059608983</v>
      </c>
      <c r="J211" s="76">
        <f t="shared" si="19"/>
        <v>46048.818479326685</v>
      </c>
    </row>
    <row r="212" spans="1:10">
      <c r="A212" s="75">
        <v>421370</v>
      </c>
      <c r="B212" s="17" t="s">
        <v>226</v>
      </c>
      <c r="C212" s="8" t="s">
        <v>9</v>
      </c>
      <c r="D212" s="13">
        <f>'FAIXA ETARIA &gt; 35  risco elev. '!D211+'FAIXA ETARIA 40 a 49 anos '!D211+'FAIXA ETÁRIA 50 a 69 anos '!D211</f>
        <v>2860.8900000000003</v>
      </c>
      <c r="E212" s="13">
        <f>'FAIXA ETARIA &gt; 35  risco elev. '!E211+'FAIXA ETARIA 40 a 49 anos '!E211+'FAIXA ETÁRIA 50 a 69 anos '!E211</f>
        <v>80.27000000000001</v>
      </c>
      <c r="F212" s="61">
        <f t="shared" si="17"/>
        <v>2780.6200000000003</v>
      </c>
      <c r="G212" s="63">
        <f t="shared" si="18"/>
        <v>2.6083887433723126E-3</v>
      </c>
      <c r="H212" s="64">
        <f t="shared" si="15"/>
        <v>16212.855855092977</v>
      </c>
      <c r="I212" s="64">
        <f t="shared" si="16"/>
        <v>6203.9750526298167</v>
      </c>
      <c r="J212" s="76">
        <f t="shared" si="19"/>
        <v>22416.830907722793</v>
      </c>
    </row>
    <row r="213" spans="1:10">
      <c r="A213" s="75">
        <v>421380</v>
      </c>
      <c r="B213" s="17" t="s">
        <v>227</v>
      </c>
      <c r="C213" s="8" t="s">
        <v>33</v>
      </c>
      <c r="D213" s="13">
        <f>'FAIXA ETARIA &gt; 35  risco elev. '!D212+'FAIXA ETARIA 40 a 49 anos '!D212+'FAIXA ETÁRIA 50 a 69 anos '!D212</f>
        <v>1332.8899999999999</v>
      </c>
      <c r="E213" s="13">
        <f>'FAIXA ETARIA &gt; 35  risco elev. '!E212+'FAIXA ETARIA 40 a 49 anos '!E212+'FAIXA ETÁRIA 50 a 69 anos '!E212</f>
        <v>84.37</v>
      </c>
      <c r="F213" s="61">
        <f t="shared" si="17"/>
        <v>1248.52</v>
      </c>
      <c r="G213" s="63">
        <f t="shared" si="18"/>
        <v>1.1711868266340597E-3</v>
      </c>
      <c r="H213" s="64">
        <f t="shared" si="15"/>
        <v>7279.698337852953</v>
      </c>
      <c r="I213" s="64">
        <f t="shared" si="16"/>
        <v>2785.6330360528864</v>
      </c>
      <c r="J213" s="76">
        <f t="shared" si="19"/>
        <v>10065.331373905839</v>
      </c>
    </row>
    <row r="214" spans="1:10">
      <c r="A214" s="75">
        <v>421390</v>
      </c>
      <c r="B214" s="17" t="s">
        <v>228</v>
      </c>
      <c r="C214" s="8" t="s">
        <v>19</v>
      </c>
      <c r="D214" s="13">
        <f>'FAIXA ETARIA &gt; 35  risco elev. '!D213+'FAIXA ETARIA 40 a 49 anos '!D213+'FAIXA ETÁRIA 50 a 69 anos '!D213</f>
        <v>361.02</v>
      </c>
      <c r="E214" s="13">
        <f>'FAIXA ETARIA &gt; 35  risco elev. '!E213+'FAIXA ETARIA 40 a 49 anos '!E213+'FAIXA ETÁRIA 50 a 69 anos '!E213</f>
        <v>28.53</v>
      </c>
      <c r="F214" s="61">
        <f t="shared" si="17"/>
        <v>332.49</v>
      </c>
      <c r="G214" s="63">
        <f t="shared" si="18"/>
        <v>3.1189561079322597E-4</v>
      </c>
      <c r="H214" s="64">
        <f t="shared" si="15"/>
        <v>1938.6368663319197</v>
      </c>
      <c r="I214" s="64">
        <f t="shared" si="16"/>
        <v>741.83443449622291</v>
      </c>
      <c r="J214" s="76">
        <f t="shared" si="19"/>
        <v>2680.4713008281424</v>
      </c>
    </row>
    <row r="215" spans="1:10">
      <c r="A215" s="75">
        <v>421400</v>
      </c>
      <c r="B215" s="17" t="s">
        <v>229</v>
      </c>
      <c r="C215" s="8" t="s">
        <v>9</v>
      </c>
      <c r="D215" s="13">
        <f>'FAIXA ETARIA &gt; 35  risco elev. '!D214+'FAIXA ETARIA 40 a 49 anos '!D214+'FAIXA ETÁRIA 50 a 69 anos '!D214</f>
        <v>3166.2799999999997</v>
      </c>
      <c r="E215" s="13">
        <f>'FAIXA ETARIA &gt; 35  risco elev. '!E214+'FAIXA ETARIA 40 a 49 anos '!E214+'FAIXA ETÁRIA 50 a 69 anos '!E214</f>
        <v>138.15</v>
      </c>
      <c r="F215" s="61">
        <f t="shared" si="17"/>
        <v>3028.1299999999997</v>
      </c>
      <c r="G215" s="63">
        <f t="shared" si="18"/>
        <v>2.8405680047859823E-3</v>
      </c>
      <c r="H215" s="64">
        <f t="shared" si="15"/>
        <v>17656.003049853156</v>
      </c>
      <c r="I215" s="64">
        <f t="shared" si="16"/>
        <v>6756.2065208909962</v>
      </c>
      <c r="J215" s="76">
        <f t="shared" si="19"/>
        <v>24412.209570744151</v>
      </c>
    </row>
    <row r="216" spans="1:10">
      <c r="A216" s="75">
        <v>421410</v>
      </c>
      <c r="B216" s="17" t="s">
        <v>230</v>
      </c>
      <c r="C216" s="8" t="s">
        <v>9</v>
      </c>
      <c r="D216" s="13">
        <f>'FAIXA ETARIA &gt; 35  risco elev. '!D215+'FAIXA ETARIA 40 a 49 anos '!D215+'FAIXA ETÁRIA 50 a 69 anos '!D215</f>
        <v>413.95</v>
      </c>
      <c r="E216" s="13">
        <f>'FAIXA ETARIA &gt; 35  risco elev. '!E215+'FAIXA ETARIA 40 a 49 anos '!E215+'FAIXA ETÁRIA 50 a 69 anos '!E215</f>
        <v>10.15</v>
      </c>
      <c r="F216" s="61">
        <f t="shared" si="17"/>
        <v>403.8</v>
      </c>
      <c r="G216" s="63">
        <f t="shared" si="18"/>
        <v>3.7878867827093943E-4</v>
      </c>
      <c r="H216" s="64">
        <f t="shared" si="15"/>
        <v>2354.4213859810197</v>
      </c>
      <c r="I216" s="64">
        <f t="shared" si="16"/>
        <v>900.93760609213757</v>
      </c>
      <c r="J216" s="76">
        <f t="shared" si="19"/>
        <v>3255.3589920731574</v>
      </c>
    </row>
    <row r="217" spans="1:10">
      <c r="A217" s="75">
        <v>421415</v>
      </c>
      <c r="B217" s="17" t="s">
        <v>231</v>
      </c>
      <c r="C217" s="8" t="s">
        <v>21</v>
      </c>
      <c r="D217" s="13">
        <f>'FAIXA ETARIA &gt; 35  risco elev. '!D216+'FAIXA ETARIA 40 a 49 anos '!D216+'FAIXA ETÁRIA 50 a 69 anos '!D216</f>
        <v>490</v>
      </c>
      <c r="E217" s="13">
        <f>'FAIXA ETARIA &gt; 35  risco elev. '!E216+'FAIXA ETARIA 40 a 49 anos '!E216+'FAIXA ETÁRIA 50 a 69 anos '!E216</f>
        <v>7.1</v>
      </c>
      <c r="F217" s="61">
        <f t="shared" si="17"/>
        <v>482.9</v>
      </c>
      <c r="G217" s="63">
        <f t="shared" si="18"/>
        <v>4.529892341184662E-4</v>
      </c>
      <c r="H217" s="64">
        <f t="shared" si="15"/>
        <v>2815.6267639678908</v>
      </c>
      <c r="I217" s="64">
        <f t="shared" si="16"/>
        <v>1077.4214214509491</v>
      </c>
      <c r="J217" s="76">
        <f t="shared" si="19"/>
        <v>3893.0481854188401</v>
      </c>
    </row>
    <row r="218" spans="1:10">
      <c r="A218" s="75">
        <v>421420</v>
      </c>
      <c r="B218" s="17" t="s">
        <v>232</v>
      </c>
      <c r="C218" s="8" t="s">
        <v>13</v>
      </c>
      <c r="D218" s="13">
        <f>'FAIXA ETARIA &gt; 35  risco elev. '!D217+'FAIXA ETARIA 40 a 49 anos '!D217+'FAIXA ETÁRIA 50 a 69 anos '!D217</f>
        <v>1855.52</v>
      </c>
      <c r="E218" s="13">
        <f>'FAIXA ETARIA &gt; 35  risco elev. '!E217+'FAIXA ETARIA 40 a 49 anos '!E217+'FAIXA ETÁRIA 50 a 69 anos '!E217</f>
        <v>130.94999999999999</v>
      </c>
      <c r="F218" s="61">
        <f t="shared" si="17"/>
        <v>1724.57</v>
      </c>
      <c r="G218" s="63">
        <f t="shared" si="18"/>
        <v>1.6177503488997375E-3</v>
      </c>
      <c r="H218" s="64">
        <f t="shared" si="15"/>
        <v>10055.385065926912</v>
      </c>
      <c r="I218" s="64">
        <f t="shared" si="16"/>
        <v>3847.7710929626492</v>
      </c>
      <c r="J218" s="76">
        <f t="shared" si="19"/>
        <v>13903.15615888956</v>
      </c>
    </row>
    <row r="219" spans="1:10">
      <c r="A219" s="75">
        <v>421430</v>
      </c>
      <c r="B219" s="17" t="s">
        <v>233</v>
      </c>
      <c r="C219" s="8" t="s">
        <v>16</v>
      </c>
      <c r="D219" s="13">
        <f>'FAIXA ETARIA &gt; 35  risco elev. '!D218+'FAIXA ETARIA 40 a 49 anos '!D218+'FAIXA ETÁRIA 50 a 69 anos '!D218</f>
        <v>553.65</v>
      </c>
      <c r="E219" s="13">
        <f>'FAIXA ETARIA &gt; 35  risco elev. '!E218+'FAIXA ETARIA 40 a 49 anos '!E218+'FAIXA ETÁRIA 50 a 69 anos '!E218</f>
        <v>74.039999999999992</v>
      </c>
      <c r="F219" s="61">
        <f t="shared" si="17"/>
        <v>479.61</v>
      </c>
      <c r="G219" s="63">
        <f t="shared" si="18"/>
        <v>4.4990301630887881E-4</v>
      </c>
      <c r="H219" s="64">
        <f t="shared" si="15"/>
        <v>2796.4438854144551</v>
      </c>
      <c r="I219" s="64">
        <f t="shared" si="16"/>
        <v>1070.0809441749632</v>
      </c>
      <c r="J219" s="76">
        <f t="shared" si="19"/>
        <v>3866.524829589418</v>
      </c>
    </row>
    <row r="220" spans="1:10">
      <c r="A220" s="75">
        <v>421440</v>
      </c>
      <c r="B220" s="17" t="s">
        <v>234</v>
      </c>
      <c r="C220" s="8" t="s">
        <v>37</v>
      </c>
      <c r="D220" s="13">
        <f>'FAIXA ETARIA &gt; 35  risco elev. '!D219+'FAIXA ETARIA 40 a 49 anos '!D219+'FAIXA ETÁRIA 50 a 69 anos '!D219</f>
        <v>1085.33</v>
      </c>
      <c r="E220" s="13">
        <f>'FAIXA ETARIA &gt; 35  risco elev. '!E219+'FAIXA ETARIA 40 a 49 anos '!E219+'FAIXA ETÁRIA 50 a 69 anos '!E219</f>
        <v>264.69</v>
      </c>
      <c r="F220" s="61">
        <f t="shared" si="17"/>
        <v>820.63999999999987</v>
      </c>
      <c r="G220" s="63">
        <f t="shared" si="18"/>
        <v>7.6980966056528898E-4</v>
      </c>
      <c r="H220" s="64">
        <f t="shared" si="15"/>
        <v>4784.8746067148677</v>
      </c>
      <c r="I220" s="64">
        <f t="shared" si="16"/>
        <v>1830.9693835152345</v>
      </c>
      <c r="J220" s="76">
        <f t="shared" si="19"/>
        <v>6615.8439902301025</v>
      </c>
    </row>
    <row r="221" spans="1:10">
      <c r="A221" s="75">
        <v>421450</v>
      </c>
      <c r="B221" s="17" t="s">
        <v>235</v>
      </c>
      <c r="C221" s="8" t="s">
        <v>9</v>
      </c>
      <c r="D221" s="13">
        <f>'FAIXA ETARIA &gt; 35  risco elev. '!D220+'FAIXA ETARIA 40 a 49 anos '!D220+'FAIXA ETÁRIA 50 a 69 anos '!D220</f>
        <v>1083.17</v>
      </c>
      <c r="E221" s="13">
        <f>'FAIXA ETARIA &gt; 35  risco elev. '!E220+'FAIXA ETARIA 40 a 49 anos '!E220+'FAIXA ETÁRIA 50 a 69 anos '!E220</f>
        <v>21.310000000000002</v>
      </c>
      <c r="F221" s="61">
        <f t="shared" si="17"/>
        <v>1061.8600000000001</v>
      </c>
      <c r="G221" s="63">
        <f t="shared" si="18"/>
        <v>9.9608852379588862E-4</v>
      </c>
      <c r="H221" s="64">
        <f t="shared" si="15"/>
        <v>6191.3469363987269</v>
      </c>
      <c r="I221" s="64">
        <f t="shared" si="16"/>
        <v>2369.1669301758234</v>
      </c>
      <c r="J221" s="76">
        <f t="shared" si="19"/>
        <v>8560.5138665745508</v>
      </c>
    </row>
    <row r="222" spans="1:10">
      <c r="A222" s="75">
        <v>421460</v>
      </c>
      <c r="B222" s="17" t="s">
        <v>236</v>
      </c>
      <c r="C222" s="8" t="s">
        <v>9</v>
      </c>
      <c r="D222" s="13">
        <f>'FAIXA ETARIA &gt; 35  risco elev. '!D221+'FAIXA ETARIA 40 a 49 anos '!D221+'FAIXA ETÁRIA 50 a 69 anos '!D221</f>
        <v>1379.33</v>
      </c>
      <c r="E222" s="13">
        <f>'FAIXA ETARIA &gt; 35  risco elev. '!E221+'FAIXA ETARIA 40 a 49 anos '!E221+'FAIXA ETÁRIA 50 a 69 anos '!E221</f>
        <v>41.71</v>
      </c>
      <c r="F222" s="61">
        <f t="shared" si="17"/>
        <v>1337.62</v>
      </c>
      <c r="G222" s="63">
        <f t="shared" si="18"/>
        <v>1.2547679837265329E-3</v>
      </c>
      <c r="H222" s="64">
        <f t="shared" si="15"/>
        <v>7799.2103375827919</v>
      </c>
      <c r="I222" s="64">
        <f t="shared" si="16"/>
        <v>2984.4283324937223</v>
      </c>
      <c r="J222" s="76">
        <f t="shared" si="19"/>
        <v>10783.638670076514</v>
      </c>
    </row>
    <row r="223" spans="1:10">
      <c r="A223" s="75">
        <v>421480</v>
      </c>
      <c r="B223" s="17" t="s">
        <v>237</v>
      </c>
      <c r="C223" s="8" t="s">
        <v>9</v>
      </c>
      <c r="D223" s="13">
        <f>'FAIXA ETARIA &gt; 35  risco elev. '!D222+'FAIXA ETARIA 40 a 49 anos '!D222+'FAIXA ETÁRIA 50 a 69 anos '!D222</f>
        <v>12932.41</v>
      </c>
      <c r="E223" s="13">
        <f>'FAIXA ETARIA &gt; 35  risco elev. '!E222+'FAIXA ETARIA 40 a 49 anos '!E222+'FAIXA ETÁRIA 50 a 69 anos '!E222</f>
        <v>2045.48</v>
      </c>
      <c r="F223" s="61">
        <f t="shared" si="17"/>
        <v>10886.93</v>
      </c>
      <c r="G223" s="63">
        <f t="shared" si="18"/>
        <v>1.0212594911164535E-2</v>
      </c>
      <c r="H223" s="64">
        <f t="shared" si="15"/>
        <v>63478.010945216309</v>
      </c>
      <c r="I223" s="64">
        <f t="shared" si="16"/>
        <v>24290.353273632187</v>
      </c>
      <c r="J223" s="76">
        <f t="shared" si="19"/>
        <v>87768.364218848496</v>
      </c>
    </row>
    <row r="224" spans="1:10">
      <c r="A224" s="75">
        <v>421470</v>
      </c>
      <c r="B224" s="17" t="s">
        <v>238</v>
      </c>
      <c r="C224" s="8" t="s">
        <v>28</v>
      </c>
      <c r="D224" s="13">
        <f>'FAIXA ETARIA &gt; 35  risco elev. '!D223+'FAIXA ETARIA 40 a 49 anos '!D223+'FAIXA ETÁRIA 50 a 69 anos '!D223</f>
        <v>2096.33</v>
      </c>
      <c r="E224" s="13">
        <f>'FAIXA ETARIA &gt; 35  risco elev. '!E223+'FAIXA ETARIA 40 a 49 anos '!E223+'FAIXA ETÁRIA 50 a 69 anos '!E223</f>
        <v>323.97000000000003</v>
      </c>
      <c r="F224" s="61">
        <f t="shared" si="17"/>
        <v>1772.36</v>
      </c>
      <c r="G224" s="63">
        <f t="shared" si="18"/>
        <v>1.6625802422493368E-3</v>
      </c>
      <c r="H224" s="64">
        <f t="shared" si="15"/>
        <v>10334.032411236552</v>
      </c>
      <c r="I224" s="64">
        <f t="shared" si="16"/>
        <v>3954.3976610536429</v>
      </c>
      <c r="J224" s="76">
        <f t="shared" si="19"/>
        <v>14288.430072290195</v>
      </c>
    </row>
    <row r="225" spans="1:10">
      <c r="A225" s="75">
        <v>421490</v>
      </c>
      <c r="B225" s="17" t="s">
        <v>239</v>
      </c>
      <c r="C225" s="8" t="s">
        <v>35</v>
      </c>
      <c r="D225" s="13">
        <f>'FAIXA ETARIA &gt; 35  risco elev. '!D224+'FAIXA ETARIA 40 a 49 anos '!D224+'FAIXA ETÁRIA 50 a 69 anos '!D224</f>
        <v>885.26</v>
      </c>
      <c r="E225" s="13">
        <f>'FAIXA ETARIA &gt; 35  risco elev. '!E224+'FAIXA ETARIA 40 a 49 anos '!E224+'FAIXA ETÁRIA 50 a 69 anos '!E224</f>
        <v>44.67</v>
      </c>
      <c r="F225" s="61">
        <f t="shared" si="17"/>
        <v>840.59</v>
      </c>
      <c r="G225" s="63">
        <f t="shared" si="18"/>
        <v>7.8852396004895739E-4</v>
      </c>
      <c r="H225" s="64">
        <f t="shared" si="15"/>
        <v>4901.196317092089</v>
      </c>
      <c r="I225" s="64">
        <f t="shared" si="16"/>
        <v>1875.480788273873</v>
      </c>
      <c r="J225" s="76">
        <f t="shared" si="19"/>
        <v>6776.6771053659622</v>
      </c>
    </row>
    <row r="226" spans="1:10">
      <c r="A226" s="75">
        <v>421500</v>
      </c>
      <c r="B226" s="17" t="s">
        <v>240</v>
      </c>
      <c r="C226" s="8" t="s">
        <v>54</v>
      </c>
      <c r="D226" s="13">
        <f>'FAIXA ETARIA &gt; 35  risco elev. '!D225+'FAIXA ETARIA 40 a 49 anos '!D225+'FAIXA ETÁRIA 50 a 69 anos '!D225</f>
        <v>7568.24</v>
      </c>
      <c r="E226" s="13">
        <f>'FAIXA ETARIA &gt; 35  risco elev. '!E225+'FAIXA ETARIA 40 a 49 anos '!E225+'FAIXA ETÁRIA 50 a 69 anos '!E225</f>
        <v>780.54</v>
      </c>
      <c r="F226" s="61">
        <f t="shared" si="17"/>
        <v>6787.7</v>
      </c>
      <c r="G226" s="63">
        <f t="shared" si="18"/>
        <v>6.3672707070323315E-3</v>
      </c>
      <c r="H226" s="64">
        <f t="shared" si="15"/>
        <v>39576.785640473914</v>
      </c>
      <c r="I226" s="64">
        <f t="shared" si="16"/>
        <v>15144.364014045572</v>
      </c>
      <c r="J226" s="76">
        <f t="shared" si="19"/>
        <v>54721.149654519482</v>
      </c>
    </row>
    <row r="227" spans="1:10">
      <c r="A227" s="75">
        <v>421505</v>
      </c>
      <c r="B227" s="17" t="s">
        <v>241</v>
      </c>
      <c r="C227" s="8" t="s">
        <v>24</v>
      </c>
      <c r="D227" s="13">
        <f>'FAIXA ETARIA &gt; 35  risco elev. '!D226+'FAIXA ETARIA 40 a 49 anos '!D226+'FAIXA ETÁRIA 50 a 69 anos '!D226</f>
        <v>443.9</v>
      </c>
      <c r="E227" s="13">
        <f>'FAIXA ETARIA &gt; 35  risco elev. '!E226+'FAIXA ETARIA 40 a 49 anos '!E226+'FAIXA ETÁRIA 50 a 69 anos '!E226</f>
        <v>6.08</v>
      </c>
      <c r="F227" s="61">
        <f t="shared" si="17"/>
        <v>437.82</v>
      </c>
      <c r="G227" s="63">
        <f t="shared" si="18"/>
        <v>4.1070148370624739E-4</v>
      </c>
      <c r="H227" s="64">
        <f t="shared" si="15"/>
        <v>2552.7805131505943</v>
      </c>
      <c r="I227" s="64">
        <f t="shared" si="16"/>
        <v>976.84126473318395</v>
      </c>
      <c r="J227" s="76">
        <f t="shared" si="19"/>
        <v>3529.6217778837781</v>
      </c>
    </row>
    <row r="228" spans="1:10">
      <c r="A228" s="75">
        <v>421507</v>
      </c>
      <c r="B228" s="17" t="s">
        <v>242</v>
      </c>
      <c r="C228" s="8" t="s">
        <v>13</v>
      </c>
      <c r="D228" s="13">
        <f>'FAIXA ETARIA &gt; 35  risco elev. '!D227+'FAIXA ETARIA 40 a 49 anos '!D227+'FAIXA ETÁRIA 50 a 69 anos '!D227</f>
        <v>806.14</v>
      </c>
      <c r="E228" s="13">
        <f>'FAIXA ETARIA &gt; 35  risco elev. '!E227+'FAIXA ETARIA 40 a 49 anos '!E227+'FAIXA ETÁRIA 50 a 69 anos '!E227</f>
        <v>14.19</v>
      </c>
      <c r="F228" s="61">
        <f t="shared" si="17"/>
        <v>791.94999999999993</v>
      </c>
      <c r="G228" s="63">
        <f t="shared" si="18"/>
        <v>7.4289671559353749E-4</v>
      </c>
      <c r="H228" s="64">
        <f t="shared" si="15"/>
        <v>4617.5929089342944</v>
      </c>
      <c r="I228" s="64">
        <f t="shared" si="16"/>
        <v>1766.9577442909069</v>
      </c>
      <c r="J228" s="76">
        <f t="shared" si="19"/>
        <v>6384.5506532252011</v>
      </c>
    </row>
    <row r="229" spans="1:10">
      <c r="A229" s="75">
        <v>421510</v>
      </c>
      <c r="B229" s="17" t="s">
        <v>243</v>
      </c>
      <c r="C229" s="8" t="s">
        <v>28</v>
      </c>
      <c r="D229" s="13">
        <f>'FAIXA ETARIA &gt; 35  risco elev. '!D228+'FAIXA ETARIA 40 a 49 anos '!D228+'FAIXA ETÁRIA 50 a 69 anos '!D228</f>
        <v>2302.5500000000002</v>
      </c>
      <c r="E229" s="13">
        <f>'FAIXA ETARIA &gt; 35  risco elev. '!E228+'FAIXA ETARIA 40 a 49 anos '!E228+'FAIXA ETÁRIA 50 a 69 anos '!E228</f>
        <v>249.11</v>
      </c>
      <c r="F229" s="61">
        <f t="shared" si="17"/>
        <v>2053.44</v>
      </c>
      <c r="G229" s="63">
        <f t="shared" si="18"/>
        <v>1.9262501820422929E-3</v>
      </c>
      <c r="H229" s="64">
        <f t="shared" si="15"/>
        <v>11972.914935187879</v>
      </c>
      <c r="I229" s="64">
        <f t="shared" si="16"/>
        <v>4581.5287713071793</v>
      </c>
      <c r="J229" s="76">
        <f t="shared" si="19"/>
        <v>16554.443706495058</v>
      </c>
    </row>
    <row r="230" spans="1:10">
      <c r="A230" s="75">
        <v>421520</v>
      </c>
      <c r="B230" s="17" t="s">
        <v>244</v>
      </c>
      <c r="C230" s="8" t="s">
        <v>21</v>
      </c>
      <c r="D230" s="13">
        <f>'FAIXA ETARIA &gt; 35  risco elev. '!D229+'FAIXA ETARIA 40 a 49 anos '!D229+'FAIXA ETÁRIA 50 a 69 anos '!D229</f>
        <v>1008.52</v>
      </c>
      <c r="E230" s="13">
        <f>'FAIXA ETARIA &gt; 35  risco elev. '!E229+'FAIXA ETARIA 40 a 49 anos '!E229+'FAIXA ETÁRIA 50 a 69 anos '!E229</f>
        <v>23.48</v>
      </c>
      <c r="F230" s="61">
        <f t="shared" si="17"/>
        <v>985.04</v>
      </c>
      <c r="G230" s="63">
        <f t="shared" si="18"/>
        <v>9.2402674503220942E-4</v>
      </c>
      <c r="H230" s="64">
        <f t="shared" si="15"/>
        <v>5743.4354681692512</v>
      </c>
      <c r="I230" s="64">
        <f t="shared" si="16"/>
        <v>2197.7701325037128</v>
      </c>
      <c r="J230" s="76">
        <f t="shared" si="19"/>
        <v>7941.2056006729636</v>
      </c>
    </row>
    <row r="231" spans="1:10">
      <c r="A231" s="75">
        <v>421530</v>
      </c>
      <c r="B231" s="17" t="s">
        <v>245</v>
      </c>
      <c r="C231" s="8" t="s">
        <v>9</v>
      </c>
      <c r="D231" s="13">
        <f>'FAIXA ETARIA &gt; 35  risco elev. '!D230+'FAIXA ETARIA 40 a 49 anos '!D230+'FAIXA ETÁRIA 50 a 69 anos '!D230</f>
        <v>1407.75</v>
      </c>
      <c r="E231" s="13">
        <f>'FAIXA ETARIA &gt; 35  risco elev. '!E230+'FAIXA ETARIA 40 a 49 anos '!E230+'FAIXA ETÁRIA 50 a 69 anos '!E230</f>
        <v>17.43</v>
      </c>
      <c r="F231" s="61">
        <f t="shared" si="17"/>
        <v>1390.32</v>
      </c>
      <c r="G231" s="63">
        <f t="shared" si="18"/>
        <v>1.3042037522874009E-3</v>
      </c>
      <c r="H231" s="64">
        <f t="shared" si="15"/>
        <v>8106.4862341682292</v>
      </c>
      <c r="I231" s="64">
        <f t="shared" si="16"/>
        <v>3102.0098377959898</v>
      </c>
      <c r="J231" s="76">
        <f t="shared" si="19"/>
        <v>11208.496071964219</v>
      </c>
    </row>
    <row r="232" spans="1:10">
      <c r="A232" s="75">
        <v>421535</v>
      </c>
      <c r="B232" s="17" t="s">
        <v>246</v>
      </c>
      <c r="C232" s="8" t="s">
        <v>21</v>
      </c>
      <c r="D232" s="13">
        <f>'FAIXA ETARIA &gt; 35  risco elev. '!D231+'FAIXA ETARIA 40 a 49 anos '!D231+'FAIXA ETÁRIA 50 a 69 anos '!D231</f>
        <v>664.85</v>
      </c>
      <c r="E232" s="13">
        <f>'FAIXA ETARIA &gt; 35  risco elev. '!E231+'FAIXA ETARIA 40 a 49 anos '!E231+'FAIXA ETÁRIA 50 a 69 anos '!E231</f>
        <v>12.18</v>
      </c>
      <c r="F232" s="61">
        <f t="shared" si="17"/>
        <v>652.67000000000007</v>
      </c>
      <c r="G232" s="63">
        <f t="shared" si="18"/>
        <v>6.1224370145392289E-4</v>
      </c>
      <c r="H232" s="64">
        <f t="shared" si="15"/>
        <v>3805.4982812982471</v>
      </c>
      <c r="I232" s="64">
        <f t="shared" si="16"/>
        <v>1456.2034357804741</v>
      </c>
      <c r="J232" s="76">
        <f t="shared" si="19"/>
        <v>5261.7017170787212</v>
      </c>
    </row>
    <row r="233" spans="1:10">
      <c r="A233" s="75">
        <v>421540</v>
      </c>
      <c r="B233" s="17" t="s">
        <v>247</v>
      </c>
      <c r="C233" s="8" t="s">
        <v>37</v>
      </c>
      <c r="D233" s="13">
        <f>'FAIXA ETARIA &gt; 35  risco elev. '!D232+'FAIXA ETARIA 40 a 49 anos '!D232+'FAIXA ETÁRIA 50 a 69 anos '!D232</f>
        <v>870.38</v>
      </c>
      <c r="E233" s="13">
        <f>'FAIXA ETARIA &gt; 35  risco elev. '!E232+'FAIXA ETARIA 40 a 49 anos '!E232+'FAIXA ETÁRIA 50 a 69 anos '!E232</f>
        <v>265.77999999999997</v>
      </c>
      <c r="F233" s="61">
        <f t="shared" si="17"/>
        <v>604.6</v>
      </c>
      <c r="G233" s="63">
        <f t="shared" si="18"/>
        <v>5.6715115126946506E-4</v>
      </c>
      <c r="H233" s="64">
        <f t="shared" si="15"/>
        <v>3525.2183505798034</v>
      </c>
      <c r="I233" s="64">
        <f t="shared" si="16"/>
        <v>1348.9521462191838</v>
      </c>
      <c r="J233" s="76">
        <f t="shared" si="19"/>
        <v>4874.1704967989872</v>
      </c>
    </row>
    <row r="234" spans="1:10">
      <c r="A234" s="75">
        <v>421545</v>
      </c>
      <c r="B234" s="17" t="s">
        <v>248</v>
      </c>
      <c r="C234" s="8" t="s">
        <v>35</v>
      </c>
      <c r="D234" s="13">
        <f>'FAIXA ETARIA &gt; 35  risco elev. '!D233+'FAIXA ETARIA 40 a 49 anos '!D233+'FAIXA ETÁRIA 50 a 69 anos '!D233</f>
        <v>1756.99</v>
      </c>
      <c r="E234" s="13">
        <f>'FAIXA ETARIA &gt; 35  risco elev. '!E233+'FAIXA ETARIA 40 a 49 anos '!E233+'FAIXA ETÁRIA 50 a 69 anos '!E233</f>
        <v>79.34</v>
      </c>
      <c r="F234" s="61">
        <f t="shared" si="17"/>
        <v>1677.65</v>
      </c>
      <c r="G234" s="63">
        <f t="shared" si="18"/>
        <v>1.5737365678584487E-3</v>
      </c>
      <c r="H234" s="64">
        <f t="shared" si="15"/>
        <v>9781.81039670891</v>
      </c>
      <c r="I234" s="64">
        <f t="shared" si="16"/>
        <v>3743.0856237257917</v>
      </c>
      <c r="J234" s="76">
        <f t="shared" si="19"/>
        <v>13524.896020434702</v>
      </c>
    </row>
    <row r="235" spans="1:10">
      <c r="A235" s="75">
        <v>421550</v>
      </c>
      <c r="B235" s="17" t="s">
        <v>249</v>
      </c>
      <c r="C235" s="8" t="s">
        <v>37</v>
      </c>
      <c r="D235" s="13">
        <f>'FAIXA ETARIA &gt; 35  risco elev. '!D234+'FAIXA ETARIA 40 a 49 anos '!D234+'FAIXA ETÁRIA 50 a 69 anos '!D234</f>
        <v>2624.08</v>
      </c>
      <c r="E235" s="13">
        <f>'FAIXA ETARIA &gt; 35  risco elev. '!E234+'FAIXA ETARIA 40 a 49 anos '!E234+'FAIXA ETÁRIA 50 a 69 anos '!E234</f>
        <v>99.490000000000009</v>
      </c>
      <c r="F235" s="61">
        <f t="shared" si="17"/>
        <v>2524.59</v>
      </c>
      <c r="G235" s="63">
        <f t="shared" si="18"/>
        <v>2.3682172096979471E-3</v>
      </c>
      <c r="H235" s="64">
        <f t="shared" si="15"/>
        <v>14720.031418607783</v>
      </c>
      <c r="I235" s="64">
        <f t="shared" si="16"/>
        <v>5632.7342024867503</v>
      </c>
      <c r="J235" s="76">
        <f t="shared" si="19"/>
        <v>20352.765621094535</v>
      </c>
    </row>
    <row r="236" spans="1:10">
      <c r="A236" s="75">
        <v>421555</v>
      </c>
      <c r="B236" s="17" t="s">
        <v>250</v>
      </c>
      <c r="C236" s="8" t="s">
        <v>21</v>
      </c>
      <c r="D236" s="13">
        <f>'FAIXA ETARIA &gt; 35  risco elev. '!D235+'FAIXA ETARIA 40 a 49 anos '!D235+'FAIXA ETÁRIA 50 a 69 anos '!D235</f>
        <v>442.14</v>
      </c>
      <c r="E236" s="13">
        <f>'FAIXA ETARIA &gt; 35  risco elev. '!E235+'FAIXA ETARIA 40 a 49 anos '!E235+'FAIXA ETÁRIA 50 a 69 anos '!E235</f>
        <v>7.14</v>
      </c>
      <c r="F236" s="61">
        <f t="shared" si="17"/>
        <v>435</v>
      </c>
      <c r="G236" s="63">
        <f t="shared" si="18"/>
        <v>4.0805615415517252E-4</v>
      </c>
      <c r="H236" s="64">
        <f t="shared" si="15"/>
        <v>2536.3380458190777</v>
      </c>
      <c r="I236" s="64">
        <f t="shared" si="16"/>
        <v>970.54942706805321</v>
      </c>
      <c r="J236" s="76">
        <f t="shared" si="19"/>
        <v>3506.887472887131</v>
      </c>
    </row>
    <row r="237" spans="1:10">
      <c r="A237" s="75">
        <v>421560</v>
      </c>
      <c r="B237" s="17" t="s">
        <v>251</v>
      </c>
      <c r="C237" s="8" t="s">
        <v>35</v>
      </c>
      <c r="D237" s="13">
        <f>'FAIXA ETARIA &gt; 35  risco elev. '!D236+'FAIXA ETARIA 40 a 49 anos '!D236+'FAIXA ETÁRIA 50 a 69 anos '!D236</f>
        <v>400.71000000000004</v>
      </c>
      <c r="E237" s="13">
        <f>'FAIXA ETARIA &gt; 35  risco elev. '!E236+'FAIXA ETARIA 40 a 49 anos '!E236+'FAIXA ETÁRIA 50 a 69 anos '!E236</f>
        <v>20.34</v>
      </c>
      <c r="F237" s="61">
        <f t="shared" si="17"/>
        <v>380.37000000000006</v>
      </c>
      <c r="G237" s="63">
        <f t="shared" si="18"/>
        <v>3.5680992955402986E-4</v>
      </c>
      <c r="H237" s="64">
        <f t="shared" si="15"/>
        <v>2217.8089712372475</v>
      </c>
      <c r="I237" s="64">
        <f t="shared" si="16"/>
        <v>848.66180591695502</v>
      </c>
      <c r="J237" s="76">
        <f t="shared" si="19"/>
        <v>3066.4707771542026</v>
      </c>
    </row>
    <row r="238" spans="1:10">
      <c r="A238" s="75">
        <v>421565</v>
      </c>
      <c r="B238" s="17" t="s">
        <v>252</v>
      </c>
      <c r="C238" s="8" t="s">
        <v>33</v>
      </c>
      <c r="D238" s="13">
        <f>'FAIXA ETARIA &gt; 35  risco elev. '!D237+'FAIXA ETARIA 40 a 49 anos '!D237+'FAIXA ETÁRIA 50 a 69 anos '!D237</f>
        <v>1613.03</v>
      </c>
      <c r="E238" s="13">
        <f>'FAIXA ETARIA &gt; 35  risco elev. '!E237+'FAIXA ETARIA 40 a 49 anos '!E237+'FAIXA ETÁRIA 50 a 69 anos '!E237</f>
        <v>68.06</v>
      </c>
      <c r="F238" s="61">
        <f t="shared" si="17"/>
        <v>1544.97</v>
      </c>
      <c r="G238" s="63">
        <f t="shared" si="18"/>
        <v>1.4492747505404986E-3</v>
      </c>
      <c r="H238" s="64">
        <f t="shared" si="15"/>
        <v>9008.1981394232207</v>
      </c>
      <c r="I238" s="64">
        <f t="shared" si="16"/>
        <v>3447.0568927294944</v>
      </c>
      <c r="J238" s="76">
        <f t="shared" si="19"/>
        <v>12455.255032152716</v>
      </c>
    </row>
    <row r="239" spans="1:10">
      <c r="A239" s="75">
        <v>421567</v>
      </c>
      <c r="B239" s="17" t="s">
        <v>253</v>
      </c>
      <c r="C239" s="8" t="s">
        <v>9</v>
      </c>
      <c r="D239" s="13">
        <f>'FAIXA ETARIA &gt; 35  risco elev. '!D238+'FAIXA ETARIA 40 a 49 anos '!D238+'FAIXA ETÁRIA 50 a 69 anos '!D238</f>
        <v>1432.71</v>
      </c>
      <c r="E239" s="13">
        <f>'FAIXA ETARIA &gt; 35  risco elev. '!E238+'FAIXA ETARIA 40 a 49 anos '!E238+'FAIXA ETÁRIA 50 a 69 anos '!E238</f>
        <v>16.189999999999998</v>
      </c>
      <c r="F239" s="61">
        <f t="shared" si="17"/>
        <v>1416.52</v>
      </c>
      <c r="G239" s="63">
        <f t="shared" si="18"/>
        <v>1.3287809275491609E-3</v>
      </c>
      <c r="H239" s="64">
        <f t="shared" si="15"/>
        <v>8259.2495831348042</v>
      </c>
      <c r="I239" s="64">
        <f t="shared" si="16"/>
        <v>3160.4659182308933</v>
      </c>
      <c r="J239" s="76">
        <f t="shared" si="19"/>
        <v>11419.715501365697</v>
      </c>
    </row>
    <row r="240" spans="1:10">
      <c r="A240" s="75">
        <v>421568</v>
      </c>
      <c r="B240" s="17" t="s">
        <v>254</v>
      </c>
      <c r="C240" s="8" t="s">
        <v>21</v>
      </c>
      <c r="D240" s="13">
        <f>'FAIXA ETARIA &gt; 35  risco elev. '!D239+'FAIXA ETARIA 40 a 49 anos '!D239+'FAIXA ETÁRIA 50 a 69 anos '!D239</f>
        <v>449.37</v>
      </c>
      <c r="E240" s="13">
        <f>'FAIXA ETARIA &gt; 35  risco elev. '!E239+'FAIXA ETARIA 40 a 49 anos '!E239+'FAIXA ETÁRIA 50 a 69 anos '!E239</f>
        <v>6.08</v>
      </c>
      <c r="F240" s="61">
        <f t="shared" si="17"/>
        <v>443.29</v>
      </c>
      <c r="G240" s="63">
        <f t="shared" si="18"/>
        <v>4.1583267258723318E-4</v>
      </c>
      <c r="H240" s="64">
        <f t="shared" si="15"/>
        <v>2584.6742352439978</v>
      </c>
      <c r="I240" s="64">
        <f t="shared" si="16"/>
        <v>989.04564488505127</v>
      </c>
      <c r="J240" s="76">
        <f t="shared" si="19"/>
        <v>3573.7198801290492</v>
      </c>
    </row>
    <row r="241" spans="1:10">
      <c r="A241" s="75">
        <v>421569</v>
      </c>
      <c r="B241" s="17" t="s">
        <v>255</v>
      </c>
      <c r="C241" s="8" t="s">
        <v>13</v>
      </c>
      <c r="D241" s="13">
        <f>'FAIXA ETARIA &gt; 35  risco elev. '!D240+'FAIXA ETARIA 40 a 49 anos '!D240+'FAIXA ETÁRIA 50 a 69 anos '!D240</f>
        <v>246.57999999999998</v>
      </c>
      <c r="E241" s="13">
        <f>'FAIXA ETARIA &gt; 35  risco elev. '!E240+'FAIXA ETARIA 40 a 49 anos '!E240+'FAIXA ETÁRIA 50 a 69 anos '!E240</f>
        <v>8.14</v>
      </c>
      <c r="F241" s="61">
        <f t="shared" si="17"/>
        <v>238.44</v>
      </c>
      <c r="G241" s="63">
        <f t="shared" si="18"/>
        <v>2.2367105608450419E-4</v>
      </c>
      <c r="H241" s="64">
        <f t="shared" si="15"/>
        <v>1390.2630888393123</v>
      </c>
      <c r="I241" s="64">
        <f t="shared" si="16"/>
        <v>531.99495491978519</v>
      </c>
      <c r="J241" s="76">
        <f t="shared" si="19"/>
        <v>1922.2580437590975</v>
      </c>
    </row>
    <row r="242" spans="1:10">
      <c r="A242" s="75">
        <v>421570</v>
      </c>
      <c r="B242" s="17" t="s">
        <v>256</v>
      </c>
      <c r="C242" s="8" t="s">
        <v>16</v>
      </c>
      <c r="D242" s="13">
        <f>'FAIXA ETARIA &gt; 35  risco elev. '!D241+'FAIXA ETARIA 40 a 49 anos '!D241+'FAIXA ETÁRIA 50 a 69 anos '!D241</f>
        <v>4445.92</v>
      </c>
      <c r="E242" s="13">
        <f>'FAIXA ETARIA &gt; 35  risco elev. '!E241+'FAIXA ETARIA 40 a 49 anos '!E241+'FAIXA ETÁRIA 50 a 69 anos '!E241</f>
        <v>462.84000000000003</v>
      </c>
      <c r="F242" s="61">
        <f t="shared" si="17"/>
        <v>3983.08</v>
      </c>
      <c r="G242" s="63">
        <f t="shared" si="18"/>
        <v>3.7363685206721481E-3</v>
      </c>
      <c r="H242" s="64">
        <f t="shared" si="15"/>
        <v>23223.993893197821</v>
      </c>
      <c r="I242" s="64">
        <f t="shared" si="16"/>
        <v>8886.8414068188995</v>
      </c>
      <c r="J242" s="76">
        <f t="shared" si="19"/>
        <v>32110.835300016719</v>
      </c>
    </row>
    <row r="243" spans="1:10">
      <c r="A243" s="75">
        <v>421580</v>
      </c>
      <c r="B243" s="17" t="s">
        <v>257</v>
      </c>
      <c r="C243" s="8" t="s">
        <v>54</v>
      </c>
      <c r="D243" s="13">
        <f>'FAIXA ETARIA &gt; 35  risco elev. '!D242+'FAIXA ETARIA 40 a 49 anos '!D242+'FAIXA ETÁRIA 50 a 69 anos '!D242</f>
        <v>15650.5</v>
      </c>
      <c r="E243" s="13">
        <f>'FAIXA ETARIA &gt; 35  risco elev. '!E242+'FAIXA ETARIA 40 a 49 anos '!E242+'FAIXA ETÁRIA 50 a 69 anos '!E242</f>
        <v>2719.52</v>
      </c>
      <c r="F243" s="61">
        <f t="shared" si="17"/>
        <v>12930.98</v>
      </c>
      <c r="G243" s="63">
        <f t="shared" si="18"/>
        <v>1.2130036708637821E-2</v>
      </c>
      <c r="H243" s="64">
        <f t="shared" si="15"/>
        <v>75396.175962587527</v>
      </c>
      <c r="I243" s="64">
        <f t="shared" si="16"/>
        <v>28850.93156420334</v>
      </c>
      <c r="J243" s="76">
        <f t="shared" si="19"/>
        <v>104247.10752679087</v>
      </c>
    </row>
    <row r="244" spans="1:10">
      <c r="A244" s="75">
        <v>421575</v>
      </c>
      <c r="B244" s="17" t="s">
        <v>258</v>
      </c>
      <c r="C244" s="8" t="s">
        <v>7</v>
      </c>
      <c r="D244" s="13">
        <f>'FAIXA ETARIA &gt; 35  risco elev. '!D243+'FAIXA ETARIA 40 a 49 anos '!D243+'FAIXA ETÁRIA 50 a 69 anos '!D243</f>
        <v>451.11</v>
      </c>
      <c r="E244" s="13">
        <f>'FAIXA ETARIA &gt; 35  risco elev. '!E243+'FAIXA ETARIA 40 a 49 anos '!E243+'FAIXA ETÁRIA 50 a 69 anos '!E243</f>
        <v>8.16</v>
      </c>
      <c r="F244" s="61">
        <f t="shared" si="17"/>
        <v>442.95</v>
      </c>
      <c r="G244" s="63">
        <f t="shared" si="18"/>
        <v>4.1551373214490493E-4</v>
      </c>
      <c r="H244" s="64">
        <f t="shared" si="15"/>
        <v>2582.6918101047363</v>
      </c>
      <c r="I244" s="64">
        <f t="shared" si="16"/>
        <v>988.28705452826227</v>
      </c>
      <c r="J244" s="76">
        <f t="shared" si="19"/>
        <v>3570.9788646329985</v>
      </c>
    </row>
    <row r="245" spans="1:10">
      <c r="A245" s="75">
        <v>421590</v>
      </c>
      <c r="B245" s="17" t="s">
        <v>259</v>
      </c>
      <c r="C245" s="8" t="s">
        <v>16</v>
      </c>
      <c r="D245" s="13">
        <f>'FAIXA ETARIA &gt; 35  risco elev. '!D244+'FAIXA ETARIA 40 a 49 anos '!D244+'FAIXA ETÁRIA 50 a 69 anos '!D244</f>
        <v>571.24</v>
      </c>
      <c r="E245" s="13">
        <f>'FAIXA ETARIA &gt; 35  risco elev. '!E244+'FAIXA ETARIA 40 a 49 anos '!E244+'FAIXA ETÁRIA 50 a 69 anos '!E244</f>
        <v>10.190000000000001</v>
      </c>
      <c r="F245" s="61">
        <f t="shared" si="17"/>
        <v>561.04999999999995</v>
      </c>
      <c r="G245" s="63">
        <f t="shared" si="18"/>
        <v>5.2629863284772303E-4</v>
      </c>
      <c r="H245" s="64">
        <f t="shared" si="15"/>
        <v>3271.2930128891803</v>
      </c>
      <c r="I245" s="64">
        <f t="shared" si="16"/>
        <v>1251.7856461069682</v>
      </c>
      <c r="J245" s="76">
        <f t="shared" si="19"/>
        <v>4523.0786589961481</v>
      </c>
    </row>
    <row r="246" spans="1:10">
      <c r="A246" s="75">
        <v>421600</v>
      </c>
      <c r="B246" s="17" t="s">
        <v>260</v>
      </c>
      <c r="C246" s="8" t="s">
        <v>13</v>
      </c>
      <c r="D246" s="13">
        <f>'FAIXA ETARIA &gt; 35  risco elev. '!D245+'FAIXA ETARIA 40 a 49 anos '!D245+'FAIXA ETÁRIA 50 a 69 anos '!D245</f>
        <v>2103.1799999999998</v>
      </c>
      <c r="E246" s="13">
        <f>'FAIXA ETARIA &gt; 35  risco elev. '!E245+'FAIXA ETARIA 40 a 49 anos '!E245+'FAIXA ETÁRIA 50 a 69 anos '!E245</f>
        <v>106.7</v>
      </c>
      <c r="F246" s="61">
        <f t="shared" si="17"/>
        <v>1996.4799999999998</v>
      </c>
      <c r="G246" s="63">
        <f t="shared" si="18"/>
        <v>1.8728182773510775E-3</v>
      </c>
      <c r="H246" s="64">
        <f t="shared" si="15"/>
        <v>11640.800417739934</v>
      </c>
      <c r="I246" s="64">
        <f t="shared" si="16"/>
        <v>4454.4425750639693</v>
      </c>
      <c r="J246" s="76">
        <f t="shared" si="19"/>
        <v>16095.242992803904</v>
      </c>
    </row>
    <row r="247" spans="1:10">
      <c r="A247" s="75">
        <v>421605</v>
      </c>
      <c r="B247" s="17" t="s">
        <v>261</v>
      </c>
      <c r="C247" s="8" t="s">
        <v>37</v>
      </c>
      <c r="D247" s="13">
        <f>'FAIXA ETARIA &gt; 35  risco elev. '!D246+'FAIXA ETARIA 40 a 49 anos '!D246+'FAIXA ETÁRIA 50 a 69 anos '!D246</f>
        <v>773.45</v>
      </c>
      <c r="E247" s="13">
        <f>'FAIXA ETARIA &gt; 35  risco elev. '!E246+'FAIXA ETARIA 40 a 49 anos '!E246+'FAIXA ETÁRIA 50 a 69 anos '!E246</f>
        <v>23.28</v>
      </c>
      <c r="F247" s="61">
        <f t="shared" si="17"/>
        <v>750.17000000000007</v>
      </c>
      <c r="G247" s="63">
        <f t="shared" si="18"/>
        <v>7.0370456359215123E-4</v>
      </c>
      <c r="H247" s="64">
        <f t="shared" si="15"/>
        <v>4373.9878432921787</v>
      </c>
      <c r="I247" s="64">
        <f t="shared" si="16"/>
        <v>1673.7403763302102</v>
      </c>
      <c r="J247" s="76">
        <f t="shared" si="19"/>
        <v>6047.7282196223887</v>
      </c>
    </row>
    <row r="248" spans="1:10">
      <c r="A248" s="75">
        <v>421610</v>
      </c>
      <c r="B248" s="17" t="s">
        <v>262</v>
      </c>
      <c r="C248" s="8" t="s">
        <v>7</v>
      </c>
      <c r="D248" s="13">
        <f>'FAIXA ETARIA &gt; 35  risco elev. '!D247+'FAIXA ETARIA 40 a 49 anos '!D247+'FAIXA ETÁRIA 50 a 69 anos '!D247</f>
        <v>1760.97</v>
      </c>
      <c r="E248" s="13">
        <f>'FAIXA ETARIA &gt; 35  risco elev. '!E247+'FAIXA ETARIA 40 a 49 anos '!E247+'FAIXA ETÁRIA 50 a 69 anos '!E247</f>
        <v>116.78999999999999</v>
      </c>
      <c r="F248" s="61">
        <f t="shared" si="17"/>
        <v>1644.18</v>
      </c>
      <c r="G248" s="63">
        <f t="shared" si="18"/>
        <v>1.5423396954916126E-3</v>
      </c>
      <c r="H248" s="64">
        <f t="shared" si="15"/>
        <v>9586.6581337351981</v>
      </c>
      <c r="I248" s="64">
        <f t="shared" si="16"/>
        <v>3668.4090965442565</v>
      </c>
      <c r="J248" s="76">
        <f t="shared" si="19"/>
        <v>13255.067230279456</v>
      </c>
    </row>
    <row r="249" spans="1:10">
      <c r="A249" s="75">
        <v>421620</v>
      </c>
      <c r="B249" s="17" t="s">
        <v>263</v>
      </c>
      <c r="C249" s="8" t="s">
        <v>31</v>
      </c>
      <c r="D249" s="13">
        <f>'FAIXA ETARIA &gt; 35  risco elev. '!D248+'FAIXA ETARIA 40 a 49 anos '!D248+'FAIXA ETÁRIA 50 a 69 anos '!D248</f>
        <v>9966.130000000001</v>
      </c>
      <c r="E249" s="13">
        <f>'FAIXA ETARIA &gt; 35  risco elev. '!E248+'FAIXA ETARIA 40 a 49 anos '!E248+'FAIXA ETÁRIA 50 a 69 anos '!E248</f>
        <v>2410.44</v>
      </c>
      <c r="F249" s="61">
        <f t="shared" si="17"/>
        <v>7555.6900000000005</v>
      </c>
      <c r="G249" s="63">
        <f t="shared" si="18"/>
        <v>7.0876915020429785E-3</v>
      </c>
      <c r="H249" s="64">
        <f t="shared" si="15"/>
        <v>44054.675883712065</v>
      </c>
      <c r="I249" s="64">
        <f t="shared" si="16"/>
        <v>16857.863449663953</v>
      </c>
      <c r="J249" s="76">
        <f t="shared" si="19"/>
        <v>60912.539333376015</v>
      </c>
    </row>
    <row r="250" spans="1:10">
      <c r="A250" s="75">
        <v>421630</v>
      </c>
      <c r="B250" s="17" t="s">
        <v>264</v>
      </c>
      <c r="C250" s="8" t="s">
        <v>16</v>
      </c>
      <c r="D250" s="13">
        <f>'FAIXA ETARIA &gt; 35  risco elev. '!D249+'FAIXA ETARIA 40 a 49 anos '!D249+'FAIXA ETÁRIA 50 a 69 anos '!D249</f>
        <v>5411.05</v>
      </c>
      <c r="E250" s="13">
        <f>'FAIXA ETARIA &gt; 35  risco elev. '!E249+'FAIXA ETARIA 40 a 49 anos '!E249+'FAIXA ETÁRIA 50 a 69 anos '!E249</f>
        <v>241.94</v>
      </c>
      <c r="F250" s="61">
        <f t="shared" si="17"/>
        <v>5169.1100000000006</v>
      </c>
      <c r="G250" s="63">
        <f t="shared" si="18"/>
        <v>4.8489359701265377E-3</v>
      </c>
      <c r="H250" s="64">
        <f t="shared" si="15"/>
        <v>30139.334151778974</v>
      </c>
      <c r="I250" s="64">
        <f t="shared" si="16"/>
        <v>11533.049997590217</v>
      </c>
      <c r="J250" s="76">
        <f t="shared" si="19"/>
        <v>41672.384149369187</v>
      </c>
    </row>
    <row r="251" spans="1:10">
      <c r="A251" s="75">
        <v>421635</v>
      </c>
      <c r="B251" s="17" t="s">
        <v>265</v>
      </c>
      <c r="C251" s="8" t="s">
        <v>31</v>
      </c>
      <c r="D251" s="13">
        <f>'FAIXA ETARIA &gt; 35  risco elev. '!D250+'FAIXA ETARIA 40 a 49 anos '!D250+'FAIXA ETÁRIA 50 a 69 anos '!D250</f>
        <v>580.30999999999995</v>
      </c>
      <c r="E251" s="13">
        <f>'FAIXA ETARIA &gt; 35  risco elev. '!E250+'FAIXA ETARIA 40 a 49 anos '!E250+'FAIXA ETÁRIA 50 a 69 anos '!E250</f>
        <v>48.81</v>
      </c>
      <c r="F251" s="61">
        <f t="shared" si="17"/>
        <v>531.5</v>
      </c>
      <c r="G251" s="63">
        <f t="shared" si="18"/>
        <v>4.9857895616890616E-4</v>
      </c>
      <c r="H251" s="64">
        <f t="shared" si="15"/>
        <v>3098.9969456387121</v>
      </c>
      <c r="I251" s="64">
        <f t="shared" si="16"/>
        <v>1185.8552195095867</v>
      </c>
      <c r="J251" s="76">
        <f t="shared" si="19"/>
        <v>4284.8521651482988</v>
      </c>
    </row>
    <row r="252" spans="1:10">
      <c r="A252" s="75">
        <v>421625</v>
      </c>
      <c r="B252" s="17" t="s">
        <v>266</v>
      </c>
      <c r="C252" s="8" t="s">
        <v>21</v>
      </c>
      <c r="D252" s="13">
        <f>'FAIXA ETARIA &gt; 35  risco elev. '!D251+'FAIXA ETARIA 40 a 49 anos '!D251+'FAIXA ETÁRIA 50 a 69 anos '!D251</f>
        <v>1326.81</v>
      </c>
      <c r="E252" s="13">
        <f>'FAIXA ETARIA &gt; 35  risco elev. '!E251+'FAIXA ETARIA 40 a 49 anos '!E251+'FAIXA ETÁRIA 50 a 69 anos '!E251</f>
        <v>39.65</v>
      </c>
      <c r="F252" s="61">
        <f t="shared" si="17"/>
        <v>1287.1599999999999</v>
      </c>
      <c r="G252" s="63">
        <f t="shared" si="18"/>
        <v>1.2074334698445328E-3</v>
      </c>
      <c r="H252" s="64">
        <f t="shared" si="15"/>
        <v>7504.995124267778</v>
      </c>
      <c r="I252" s="64">
        <f t="shared" si="16"/>
        <v>2871.8445989538277</v>
      </c>
      <c r="J252" s="76">
        <f t="shared" si="19"/>
        <v>10376.839723221605</v>
      </c>
    </row>
    <row r="253" spans="1:10">
      <c r="A253" s="75">
        <v>421640</v>
      </c>
      <c r="B253" s="17" t="s">
        <v>267</v>
      </c>
      <c r="C253" s="8" t="s">
        <v>33</v>
      </c>
      <c r="D253" s="13">
        <f>'FAIXA ETARIA &gt; 35  risco elev. '!D252+'FAIXA ETARIA 40 a 49 anos '!D252+'FAIXA ETÁRIA 50 a 69 anos '!D252</f>
        <v>1384.62</v>
      </c>
      <c r="E253" s="13">
        <f>'FAIXA ETARIA &gt; 35  risco elev. '!E252+'FAIXA ETARIA 40 a 49 anos '!E252+'FAIXA ETÁRIA 50 a 69 anos '!E252</f>
        <v>54.82</v>
      </c>
      <c r="F253" s="61">
        <f t="shared" si="17"/>
        <v>1329.8</v>
      </c>
      <c r="G253" s="63">
        <f t="shared" si="18"/>
        <v>1.2474323535529848E-3</v>
      </c>
      <c r="H253" s="64">
        <f t="shared" si="15"/>
        <v>7753.6145593797919</v>
      </c>
      <c r="I253" s="64">
        <f t="shared" si="16"/>
        <v>2966.9807542875792</v>
      </c>
      <c r="J253" s="76">
        <f t="shared" si="19"/>
        <v>10720.595313667371</v>
      </c>
    </row>
    <row r="254" spans="1:10">
      <c r="A254" s="75">
        <v>421650</v>
      </c>
      <c r="B254" s="17" t="s">
        <v>268</v>
      </c>
      <c r="C254" s="8" t="s">
        <v>24</v>
      </c>
      <c r="D254" s="13">
        <f>'FAIXA ETARIA &gt; 35  risco elev. '!D253+'FAIXA ETARIA 40 a 49 anos '!D253+'FAIXA ETÁRIA 50 a 69 anos '!D253</f>
        <v>4887.08</v>
      </c>
      <c r="E254" s="13">
        <f>'FAIXA ETARIA &gt; 35  risco elev. '!E253+'FAIXA ETARIA 40 a 49 anos '!E253+'FAIXA ETÁRIA 50 a 69 anos '!E253</f>
        <v>346.2</v>
      </c>
      <c r="F254" s="61">
        <f t="shared" si="17"/>
        <v>4540.88</v>
      </c>
      <c r="G254" s="63">
        <f t="shared" si="18"/>
        <v>4.2596184581152633E-3</v>
      </c>
      <c r="H254" s="64">
        <f t="shared" si="15"/>
        <v>26476.337254020535</v>
      </c>
      <c r="I254" s="64">
        <f t="shared" si="16"/>
        <v>10131.375821574209</v>
      </c>
      <c r="J254" s="76">
        <f t="shared" si="19"/>
        <v>36607.713075594744</v>
      </c>
    </row>
    <row r="255" spans="1:10">
      <c r="A255" s="75">
        <v>421660</v>
      </c>
      <c r="B255" s="17" t="s">
        <v>269</v>
      </c>
      <c r="C255" s="8" t="s">
        <v>16</v>
      </c>
      <c r="D255" s="13">
        <f>'FAIXA ETARIA &gt; 35  risco elev. '!D254+'FAIXA ETARIA 40 a 49 anos '!D254+'FAIXA ETÁRIA 50 a 69 anos '!D254</f>
        <v>49025.04</v>
      </c>
      <c r="E255" s="13">
        <f>'FAIXA ETARIA &gt; 35  risco elev. '!E254+'FAIXA ETARIA 40 a 49 anos '!E254+'FAIXA ETÁRIA 50 a 69 anos '!E254</f>
        <v>11854.6</v>
      </c>
      <c r="F255" s="61">
        <f t="shared" si="17"/>
        <v>37170.44</v>
      </c>
      <c r="G255" s="63">
        <f t="shared" si="18"/>
        <v>3.4868107573920899E-2</v>
      </c>
      <c r="H255" s="64">
        <f t="shared" si="15"/>
        <v>216728.27850996619</v>
      </c>
      <c r="I255" s="64">
        <f t="shared" si="16"/>
        <v>82932.756887051597</v>
      </c>
      <c r="J255" s="76">
        <f t="shared" si="19"/>
        <v>299661.03539701778</v>
      </c>
    </row>
    <row r="256" spans="1:10">
      <c r="A256" s="75">
        <v>421670</v>
      </c>
      <c r="B256" s="17" t="s">
        <v>270</v>
      </c>
      <c r="C256" s="8" t="s">
        <v>21</v>
      </c>
      <c r="D256" s="13">
        <f>'FAIXA ETARIA &gt; 35  risco elev. '!D255+'FAIXA ETARIA 40 a 49 anos '!D255+'FAIXA ETÁRIA 50 a 69 anos '!D255</f>
        <v>2647.5</v>
      </c>
      <c r="E256" s="13">
        <f>'FAIXA ETARIA &gt; 35  risco elev. '!E255+'FAIXA ETARIA 40 a 49 anos '!E255+'FAIXA ETÁRIA 50 a 69 anos '!E255</f>
        <v>90.45</v>
      </c>
      <c r="F256" s="61">
        <f t="shared" si="17"/>
        <v>2557.0500000000002</v>
      </c>
      <c r="G256" s="63">
        <f t="shared" si="18"/>
        <v>2.3986666413390433E-3</v>
      </c>
      <c r="H256" s="64">
        <f t="shared" si="15"/>
        <v>14909.294712785455</v>
      </c>
      <c r="I256" s="64">
        <f t="shared" si="16"/>
        <v>5705.1572700790002</v>
      </c>
      <c r="J256" s="76">
        <f t="shared" si="19"/>
        <v>20614.451982864455</v>
      </c>
    </row>
    <row r="257" spans="1:10">
      <c r="A257" s="75">
        <v>421680</v>
      </c>
      <c r="B257" s="17" t="s">
        <v>271</v>
      </c>
      <c r="C257" s="8" t="s">
        <v>24</v>
      </c>
      <c r="D257" s="13">
        <f>'FAIXA ETARIA &gt; 35  risco elev. '!D256+'FAIXA ETARIA 40 a 49 anos '!D256+'FAIXA ETÁRIA 50 a 69 anos '!D256</f>
        <v>1541.27</v>
      </c>
      <c r="E257" s="13">
        <f>'FAIXA ETARIA &gt; 35  risco elev. '!E256+'FAIXA ETARIA 40 a 49 anos '!E256+'FAIXA ETÁRIA 50 a 69 anos '!E256</f>
        <v>17.28</v>
      </c>
      <c r="F257" s="61">
        <f t="shared" si="17"/>
        <v>1523.99</v>
      </c>
      <c r="G257" s="63">
        <f t="shared" si="18"/>
        <v>1.4295942491286007E-3</v>
      </c>
      <c r="H257" s="64">
        <f t="shared" si="15"/>
        <v>8885.8708470064739</v>
      </c>
      <c r="I257" s="64">
        <f t="shared" si="16"/>
        <v>3400.2474054194076</v>
      </c>
      <c r="J257" s="76">
        <f t="shared" si="19"/>
        <v>12286.118252425882</v>
      </c>
    </row>
    <row r="258" spans="1:10">
      <c r="A258" s="75">
        <v>421690</v>
      </c>
      <c r="B258" s="17" t="s">
        <v>272</v>
      </c>
      <c r="C258" s="8" t="s">
        <v>7</v>
      </c>
      <c r="D258" s="13">
        <f>'FAIXA ETARIA &gt; 35  risco elev. '!D257+'FAIXA ETARIA 40 a 49 anos '!D257+'FAIXA ETÁRIA 50 a 69 anos '!D257</f>
        <v>4344.2</v>
      </c>
      <c r="E258" s="13">
        <f>'FAIXA ETARIA &gt; 35  risco elev. '!E257+'FAIXA ETARIA 40 a 49 anos '!E257+'FAIXA ETÁRIA 50 a 69 anos '!E257</f>
        <v>1343.0900000000001</v>
      </c>
      <c r="F258" s="61">
        <f t="shared" si="17"/>
        <v>3001.1099999999997</v>
      </c>
      <c r="G258" s="63">
        <f t="shared" si="18"/>
        <v>2.8152216202221372E-3</v>
      </c>
      <c r="H258" s="64">
        <f t="shared" si="15"/>
        <v>17498.458557903661</v>
      </c>
      <c r="I258" s="64">
        <f t="shared" si="16"/>
        <v>6695.9208990073676</v>
      </c>
      <c r="J258" s="76">
        <f t="shared" si="19"/>
        <v>24194.379456911029</v>
      </c>
    </row>
    <row r="259" spans="1:10">
      <c r="A259" s="75">
        <v>421700</v>
      </c>
      <c r="B259" s="17" t="s">
        <v>273</v>
      </c>
      <c r="C259" s="8" t="s">
        <v>35</v>
      </c>
      <c r="D259" s="13">
        <f>'FAIXA ETARIA &gt; 35  risco elev. '!D258+'FAIXA ETARIA 40 a 49 anos '!D258+'FAIXA ETÁRIA 50 a 69 anos '!D258</f>
        <v>2288.12</v>
      </c>
      <c r="E259" s="13">
        <f>'FAIXA ETARIA &gt; 35  risco elev. '!E258+'FAIXA ETARIA 40 a 49 anos '!E258+'FAIXA ETÁRIA 50 a 69 anos '!E258</f>
        <v>238.51</v>
      </c>
      <c r="F259" s="61">
        <f t="shared" si="17"/>
        <v>2049.6099999999997</v>
      </c>
      <c r="G259" s="63">
        <f t="shared" si="18"/>
        <v>1.9226574117654782E-3</v>
      </c>
      <c r="H259" s="64">
        <f t="shared" si="15"/>
        <v>11950.58349906032</v>
      </c>
      <c r="I259" s="64">
        <f t="shared" si="16"/>
        <v>4572.983474052764</v>
      </c>
      <c r="J259" s="76">
        <f t="shared" si="19"/>
        <v>16523.566973113084</v>
      </c>
    </row>
    <row r="260" spans="1:10">
      <c r="A260" s="75">
        <v>421710</v>
      </c>
      <c r="B260" s="17" t="s">
        <v>274</v>
      </c>
      <c r="C260" s="8" t="s">
        <v>35</v>
      </c>
      <c r="D260" s="13">
        <f>'FAIXA ETARIA &gt; 35  risco elev. '!D259+'FAIXA ETARIA 40 a 49 anos '!D259+'FAIXA ETÁRIA 50 a 69 anos '!D259</f>
        <v>592.91</v>
      </c>
      <c r="E260" s="13">
        <f>'FAIXA ETARIA &gt; 35  risco elev. '!E259+'FAIXA ETARIA 40 a 49 anos '!E259+'FAIXA ETÁRIA 50 a 69 anos '!E259</f>
        <v>64.819999999999993</v>
      </c>
      <c r="F260" s="61">
        <f t="shared" si="17"/>
        <v>528.08999999999992</v>
      </c>
      <c r="G260" s="63">
        <f t="shared" si="18"/>
        <v>4.9538017114437928E-4</v>
      </c>
      <c r="H260" s="64">
        <f t="shared" si="15"/>
        <v>3079.1143876243596</v>
      </c>
      <c r="I260" s="64">
        <f t="shared" si="16"/>
        <v>1178.2470044606162</v>
      </c>
      <c r="J260" s="76">
        <f t="shared" si="19"/>
        <v>4257.3613920849757</v>
      </c>
    </row>
    <row r="261" spans="1:10">
      <c r="A261" s="75">
        <v>421715</v>
      </c>
      <c r="B261" s="17" t="s">
        <v>275</v>
      </c>
      <c r="C261" s="8" t="s">
        <v>21</v>
      </c>
      <c r="D261" s="13">
        <f>'FAIXA ETARIA &gt; 35  risco elev. '!D260+'FAIXA ETARIA 40 a 49 anos '!D260+'FAIXA ETÁRIA 50 a 69 anos '!D260</f>
        <v>354.08</v>
      </c>
      <c r="E261" s="13">
        <f>'FAIXA ETARIA &gt; 35  risco elev. '!E260+'FAIXA ETARIA 40 a 49 anos '!E260+'FAIXA ETÁRIA 50 a 69 anos '!E260</f>
        <v>2.06</v>
      </c>
      <c r="F261" s="61">
        <f t="shared" si="17"/>
        <v>352.02</v>
      </c>
      <c r="G261" s="63">
        <f t="shared" si="18"/>
        <v>3.3021592502460647E-4</v>
      </c>
      <c r="H261" s="64">
        <f t="shared" si="15"/>
        <v>2052.5096985959349</v>
      </c>
      <c r="I261" s="64">
        <f t="shared" si="16"/>
        <v>785.40875704941618</v>
      </c>
      <c r="J261" s="76">
        <f t="shared" si="19"/>
        <v>2837.9184556453511</v>
      </c>
    </row>
    <row r="262" spans="1:10">
      <c r="A262" s="75">
        <v>421720</v>
      </c>
      <c r="B262" s="17" t="s">
        <v>276</v>
      </c>
      <c r="C262" s="8" t="s">
        <v>21</v>
      </c>
      <c r="D262" s="13">
        <f>'FAIXA ETARIA &gt; 35  risco elev. '!D261+'FAIXA ETARIA 40 a 49 anos '!D261+'FAIXA ETÁRIA 50 a 69 anos '!D261</f>
        <v>7924.2199999999993</v>
      </c>
      <c r="E262" s="13">
        <f>'FAIXA ETARIA &gt; 35  risco elev. '!E261+'FAIXA ETARIA 40 a 49 anos '!E261+'FAIXA ETÁRIA 50 a 69 anos '!E261</f>
        <v>1105.23</v>
      </c>
      <c r="F262" s="61">
        <f t="shared" si="17"/>
        <v>6818.99</v>
      </c>
      <c r="G262" s="63">
        <f t="shared" si="18"/>
        <v>6.3966226083277695E-3</v>
      </c>
      <c r="H262" s="64">
        <f t="shared" ref="H262:H300" si="20">H$301*G262</f>
        <v>39759.227059907658</v>
      </c>
      <c r="I262" s="64">
        <f t="shared" ref="I262:I300" si="21">I$301*G262</f>
        <v>15214.176638351226</v>
      </c>
      <c r="J262" s="76">
        <f t="shared" si="19"/>
        <v>54973.403698258888</v>
      </c>
    </row>
    <row r="263" spans="1:10">
      <c r="A263" s="75">
        <v>421725</v>
      </c>
      <c r="B263" s="17" t="s">
        <v>277</v>
      </c>
      <c r="C263" s="8" t="s">
        <v>16</v>
      </c>
      <c r="D263" s="13">
        <f>'FAIXA ETARIA &gt; 35  risco elev. '!D262+'FAIXA ETARIA 40 a 49 anos '!D262+'FAIXA ETÁRIA 50 a 69 anos '!D262</f>
        <v>673.16</v>
      </c>
      <c r="E263" s="13">
        <f>'FAIXA ETARIA &gt; 35  risco elev. '!E262+'FAIXA ETARIA 40 a 49 anos '!E262+'FAIXA ETÁRIA 50 a 69 anos '!E262</f>
        <v>70.08</v>
      </c>
      <c r="F263" s="61">
        <f t="shared" ref="F263:F300" si="22">D263-E263</f>
        <v>603.07999999999993</v>
      </c>
      <c r="G263" s="63">
        <f t="shared" ref="G263:G300" si="23">F263/F$301</f>
        <v>5.6572529988023305E-4</v>
      </c>
      <c r="H263" s="64">
        <f t="shared" si="20"/>
        <v>3516.3557440748714</v>
      </c>
      <c r="I263" s="64">
        <f t="shared" si="21"/>
        <v>1345.5608010947158</v>
      </c>
      <c r="J263" s="76">
        <f t="shared" ref="J263:J300" si="24">H263+I263</f>
        <v>4861.9165451695872</v>
      </c>
    </row>
    <row r="264" spans="1:10">
      <c r="A264" s="75">
        <v>421730</v>
      </c>
      <c r="B264" s="17" t="s">
        <v>278</v>
      </c>
      <c r="C264" s="8" t="s">
        <v>21</v>
      </c>
      <c r="D264" s="13">
        <f>'FAIXA ETARIA &gt; 35  risco elev. '!D263+'FAIXA ETARIA 40 a 49 anos '!D263+'FAIXA ETÁRIA 50 a 69 anos '!D263</f>
        <v>1769.6</v>
      </c>
      <c r="E264" s="13">
        <f>'FAIXA ETARIA &gt; 35  risco elev. '!E263+'FAIXA ETARIA 40 a 49 anos '!E263+'FAIXA ETÁRIA 50 a 69 anos '!E263</f>
        <v>58.93</v>
      </c>
      <c r="F264" s="61">
        <f t="shared" si="22"/>
        <v>1710.6699999999998</v>
      </c>
      <c r="G264" s="63">
        <f t="shared" si="23"/>
        <v>1.6047113131692618E-3</v>
      </c>
      <c r="H264" s="64">
        <f t="shared" si="20"/>
        <v>9974.3388617041874</v>
      </c>
      <c r="I264" s="64">
        <f t="shared" si="21"/>
        <v>3816.758134258635</v>
      </c>
      <c r="J264" s="76">
        <f t="shared" si="24"/>
        <v>13791.096995962822</v>
      </c>
    </row>
    <row r="265" spans="1:10">
      <c r="A265" s="75">
        <v>421740</v>
      </c>
      <c r="B265" s="17" t="s">
        <v>279</v>
      </c>
      <c r="C265" s="8" t="s">
        <v>31</v>
      </c>
      <c r="D265" s="13">
        <f>'FAIXA ETARIA &gt; 35  risco elev. '!D264+'FAIXA ETARIA 40 a 49 anos '!D264+'FAIXA ETÁRIA 50 a 69 anos '!D264</f>
        <v>3398.74</v>
      </c>
      <c r="E265" s="13">
        <f>'FAIXA ETARIA &gt; 35  risco elev. '!E264+'FAIXA ETARIA 40 a 49 anos '!E264+'FAIXA ETÁRIA 50 a 69 anos '!E264</f>
        <v>525.37</v>
      </c>
      <c r="F265" s="61">
        <f t="shared" si="22"/>
        <v>2873.37</v>
      </c>
      <c r="G265" s="63">
        <f t="shared" si="23"/>
        <v>2.6953938199191906E-3</v>
      </c>
      <c r="H265" s="64">
        <f t="shared" si="20"/>
        <v>16753.649771758995</v>
      </c>
      <c r="I265" s="64">
        <f t="shared" si="21"/>
        <v>6410.9140396655903</v>
      </c>
      <c r="J265" s="76">
        <f t="shared" si="24"/>
        <v>23164.563811424585</v>
      </c>
    </row>
    <row r="266" spans="1:10">
      <c r="A266" s="75">
        <v>421750</v>
      </c>
      <c r="B266" s="17" t="s">
        <v>280</v>
      </c>
      <c r="C266" s="8" t="s">
        <v>19</v>
      </c>
      <c r="D266" s="13">
        <f>'FAIXA ETARIA &gt; 35  risco elev. '!D265+'FAIXA ETARIA 40 a 49 anos '!D265+'FAIXA ETÁRIA 50 a 69 anos '!D265</f>
        <v>3393.88</v>
      </c>
      <c r="E266" s="13">
        <f>'FAIXA ETARIA &gt; 35  risco elev. '!E265+'FAIXA ETARIA 40 a 49 anos '!E265+'FAIXA ETÁRIA 50 a 69 anos '!E265</f>
        <v>847.4</v>
      </c>
      <c r="F266" s="61">
        <f t="shared" si="22"/>
        <v>2546.48</v>
      </c>
      <c r="G266" s="63">
        <f t="shared" si="23"/>
        <v>2.388751345823135E-3</v>
      </c>
      <c r="H266" s="64">
        <f t="shared" si="20"/>
        <v>14847.66461360314</v>
      </c>
      <c r="I266" s="64">
        <f t="shared" si="21"/>
        <v>5681.5740345753011</v>
      </c>
      <c r="J266" s="76">
        <f t="shared" si="24"/>
        <v>20529.238648178442</v>
      </c>
    </row>
    <row r="267" spans="1:10">
      <c r="A267" s="75">
        <v>421755</v>
      </c>
      <c r="B267" s="17" t="s">
        <v>281</v>
      </c>
      <c r="C267" s="8" t="s">
        <v>13</v>
      </c>
      <c r="D267" s="13">
        <f>'FAIXA ETARIA &gt; 35  risco elev. '!D266+'FAIXA ETARIA 40 a 49 anos '!D266+'FAIXA ETÁRIA 50 a 69 anos '!D266</f>
        <v>636.88</v>
      </c>
      <c r="E267" s="13">
        <f>'FAIXA ETARIA &gt; 35  risco elev. '!E266+'FAIXA ETARIA 40 a 49 anos '!E266+'FAIXA ETÁRIA 50 a 69 anos '!E266</f>
        <v>13.19</v>
      </c>
      <c r="F267" s="61">
        <f t="shared" si="22"/>
        <v>623.68999999999994</v>
      </c>
      <c r="G267" s="63">
        <f t="shared" si="23"/>
        <v>5.8505871904606787E-4</v>
      </c>
      <c r="H267" s="64">
        <f t="shared" si="20"/>
        <v>3636.5256914871275</v>
      </c>
      <c r="I267" s="64">
        <f t="shared" si="21"/>
        <v>1391.5447636047679</v>
      </c>
      <c r="J267" s="76">
        <f t="shared" si="24"/>
        <v>5028.0704550918954</v>
      </c>
    </row>
    <row r="268" spans="1:10">
      <c r="A268" s="75">
        <v>421760</v>
      </c>
      <c r="B268" s="17" t="s">
        <v>282</v>
      </c>
      <c r="C268" s="8" t="s">
        <v>49</v>
      </c>
      <c r="D268" s="13">
        <f>'FAIXA ETARIA &gt; 35  risco elev. '!D267+'FAIXA ETARIA 40 a 49 anos '!D267+'FAIXA ETÁRIA 50 a 69 anos '!D267</f>
        <v>2741.98</v>
      </c>
      <c r="E268" s="13">
        <f>'FAIXA ETARIA &gt; 35  risco elev. '!E267+'FAIXA ETARIA 40 a 49 anos '!E267+'FAIXA ETÁRIA 50 a 69 anos '!E267</f>
        <v>423.23</v>
      </c>
      <c r="F268" s="61">
        <f t="shared" si="22"/>
        <v>2318.75</v>
      </c>
      <c r="G268" s="63">
        <f t="shared" si="23"/>
        <v>2.1751269136719683E-3</v>
      </c>
      <c r="H268" s="64">
        <f t="shared" si="20"/>
        <v>13519.847916650542</v>
      </c>
      <c r="I268" s="64">
        <f t="shared" si="21"/>
        <v>5173.4746758943638</v>
      </c>
      <c r="J268" s="76">
        <f t="shared" si="24"/>
        <v>18693.322592544908</v>
      </c>
    </row>
    <row r="269" spans="1:10">
      <c r="A269" s="75">
        <v>421770</v>
      </c>
      <c r="B269" s="17" t="s">
        <v>283</v>
      </c>
      <c r="C269" s="8" t="s">
        <v>33</v>
      </c>
      <c r="D269" s="13">
        <f>'FAIXA ETARIA &gt; 35  risco elev. '!D268+'FAIXA ETARIA 40 a 49 anos '!D268+'FAIXA ETÁRIA 50 a 69 anos '!D268</f>
        <v>5438.59</v>
      </c>
      <c r="E269" s="13">
        <f>'FAIXA ETARIA &gt; 35  risco elev. '!E268+'FAIXA ETARIA 40 a 49 anos '!E268+'FAIXA ETÁRIA 50 a 69 anos '!E268</f>
        <v>377.43</v>
      </c>
      <c r="F269" s="61">
        <f t="shared" si="22"/>
        <v>5061.16</v>
      </c>
      <c r="G269" s="63">
        <f t="shared" si="23"/>
        <v>4.7476723796873394E-3</v>
      </c>
      <c r="H269" s="64">
        <f t="shared" si="20"/>
        <v>29509.914170063636</v>
      </c>
      <c r="I269" s="64">
        <f t="shared" si="21"/>
        <v>11292.197559309763</v>
      </c>
      <c r="J269" s="76">
        <f t="shared" si="24"/>
        <v>40802.111729373399</v>
      </c>
    </row>
    <row r="270" spans="1:10">
      <c r="A270" s="75">
        <v>421775</v>
      </c>
      <c r="B270" s="17" t="s">
        <v>284</v>
      </c>
      <c r="C270" s="8" t="s">
        <v>13</v>
      </c>
      <c r="D270" s="13">
        <f>'FAIXA ETARIA &gt; 35  risco elev. '!D269+'FAIXA ETARIA 40 a 49 anos '!D269+'FAIXA ETÁRIA 50 a 69 anos '!D269</f>
        <v>487.83000000000004</v>
      </c>
      <c r="E270" s="13">
        <f>'FAIXA ETARIA &gt; 35  risco elev. '!E269+'FAIXA ETARIA 40 a 49 anos '!E269+'FAIXA ETÁRIA 50 a 69 anos '!E269</f>
        <v>0.02</v>
      </c>
      <c r="F270" s="61">
        <f t="shared" si="22"/>
        <v>487.81000000000006</v>
      </c>
      <c r="G270" s="63">
        <f t="shared" si="23"/>
        <v>4.5759510932973497E-4</v>
      </c>
      <c r="H270" s="64">
        <f t="shared" si="20"/>
        <v>2844.2553152436881</v>
      </c>
      <c r="I270" s="64">
        <f t="shared" si="21"/>
        <v>1088.3763586622231</v>
      </c>
      <c r="J270" s="76">
        <f t="shared" si="24"/>
        <v>3932.6316739059112</v>
      </c>
    </row>
    <row r="271" spans="1:10">
      <c r="A271" s="75">
        <v>421780</v>
      </c>
      <c r="B271" s="17" t="s">
        <v>285</v>
      </c>
      <c r="C271" s="8" t="s">
        <v>9</v>
      </c>
      <c r="D271" s="13">
        <f>'FAIXA ETARIA &gt; 35  risco elev. '!D270+'FAIXA ETARIA 40 a 49 anos '!D270+'FAIXA ETÁRIA 50 a 69 anos '!D270</f>
        <v>3301.8900000000003</v>
      </c>
      <c r="E271" s="13">
        <f>'FAIXA ETARIA &gt; 35  risco elev. '!E270+'FAIXA ETARIA 40 a 49 anos '!E270+'FAIXA ETÁRIA 50 a 69 anos '!E270</f>
        <v>142.19</v>
      </c>
      <c r="F271" s="61">
        <f t="shared" si="22"/>
        <v>3159.7000000000003</v>
      </c>
      <c r="G271" s="63">
        <f t="shared" si="23"/>
        <v>2.9639885753657441E-3</v>
      </c>
      <c r="H271" s="64">
        <f t="shared" si="20"/>
        <v>18423.14327212538</v>
      </c>
      <c r="I271" s="64">
        <f t="shared" si="21"/>
        <v>7049.7586774871907</v>
      </c>
      <c r="J271" s="76">
        <f t="shared" si="24"/>
        <v>25472.901949612569</v>
      </c>
    </row>
    <row r="272" spans="1:10">
      <c r="A272" s="75">
        <v>421790</v>
      </c>
      <c r="B272" s="17" t="s">
        <v>286</v>
      </c>
      <c r="C272" s="8" t="s">
        <v>37</v>
      </c>
      <c r="D272" s="13">
        <f>'FAIXA ETARIA &gt; 35  risco elev. '!D271+'FAIXA ETARIA 40 a 49 anos '!D271+'FAIXA ETÁRIA 50 a 69 anos '!D271</f>
        <v>1486.01</v>
      </c>
      <c r="E272" s="13">
        <f>'FAIXA ETARIA &gt; 35  risco elev. '!E271+'FAIXA ETARIA 40 a 49 anos '!E271+'FAIXA ETÁRIA 50 a 69 anos '!E271</f>
        <v>156.49</v>
      </c>
      <c r="F272" s="61">
        <f t="shared" si="22"/>
        <v>1329.52</v>
      </c>
      <c r="G272" s="63">
        <f t="shared" si="23"/>
        <v>1.2471696967181263E-3</v>
      </c>
      <c r="H272" s="64">
        <f t="shared" si="20"/>
        <v>7751.9819739709892</v>
      </c>
      <c r="I272" s="64">
        <f t="shared" si="21"/>
        <v>2966.356032817283</v>
      </c>
      <c r="J272" s="76">
        <f t="shared" si="24"/>
        <v>10718.338006788272</v>
      </c>
    </row>
    <row r="273" spans="1:10">
      <c r="A273" s="75">
        <v>421795</v>
      </c>
      <c r="B273" s="17" t="s">
        <v>287</v>
      </c>
      <c r="C273" s="8" t="s">
        <v>21</v>
      </c>
      <c r="D273" s="13">
        <f>'FAIXA ETARIA &gt; 35  risco elev. '!D272+'FAIXA ETARIA 40 a 49 anos '!D272+'FAIXA ETÁRIA 50 a 69 anos '!D272</f>
        <v>342.88</v>
      </c>
      <c r="E273" s="13">
        <f>'FAIXA ETARIA &gt; 35  risco elev. '!E272+'FAIXA ETARIA 40 a 49 anos '!E272+'FAIXA ETÁRIA 50 a 69 anos '!E272</f>
        <v>3.12</v>
      </c>
      <c r="F273" s="61">
        <f t="shared" si="22"/>
        <v>339.76</v>
      </c>
      <c r="G273" s="63">
        <f t="shared" si="23"/>
        <v>3.1871530789830208E-4</v>
      </c>
      <c r="H273" s="64">
        <f t="shared" si="20"/>
        <v>1981.0257803390571</v>
      </c>
      <c r="I273" s="64">
        <f t="shared" si="21"/>
        <v>758.05488124285455</v>
      </c>
      <c r="J273" s="76">
        <f t="shared" si="24"/>
        <v>2739.0806615819115</v>
      </c>
    </row>
    <row r="274" spans="1:10">
      <c r="A274" s="75">
        <v>421800</v>
      </c>
      <c r="B274" s="17" t="s">
        <v>288</v>
      </c>
      <c r="C274" s="8" t="s">
        <v>16</v>
      </c>
      <c r="D274" s="13">
        <f>'FAIXA ETARIA &gt; 35  risco elev. '!D273+'FAIXA ETARIA 40 a 49 anos '!D273+'FAIXA ETÁRIA 50 a 69 anos '!D273</f>
        <v>6766.55</v>
      </c>
      <c r="E274" s="13">
        <f>'FAIXA ETARIA &gt; 35  risco elev. '!E273+'FAIXA ETARIA 40 a 49 anos '!E273+'FAIXA ETÁRIA 50 a 69 anos '!E273</f>
        <v>1062.44</v>
      </c>
      <c r="F274" s="61">
        <f t="shared" si="22"/>
        <v>5704.1100000000006</v>
      </c>
      <c r="G274" s="63">
        <f t="shared" si="23"/>
        <v>5.3507981367311754E-3</v>
      </c>
      <c r="H274" s="64">
        <f t="shared" si="20"/>
        <v>33258.738415027728</v>
      </c>
      <c r="I274" s="64">
        <f t="shared" si="21"/>
        <v>12726.714235478514</v>
      </c>
      <c r="J274" s="76">
        <f t="shared" si="24"/>
        <v>45985.452650506239</v>
      </c>
    </row>
    <row r="275" spans="1:10">
      <c r="A275" s="75">
        <v>421810</v>
      </c>
      <c r="B275" s="17" t="s">
        <v>289</v>
      </c>
      <c r="C275" s="8" t="s">
        <v>33</v>
      </c>
      <c r="D275" s="13">
        <f>'FAIXA ETARIA &gt; 35  risco elev. '!D274+'FAIXA ETARIA 40 a 49 anos '!D274+'FAIXA ETÁRIA 50 a 69 anos '!D274</f>
        <v>999.66000000000008</v>
      </c>
      <c r="E275" s="13">
        <f>'FAIXA ETARIA &gt; 35  risco elev. '!E274+'FAIXA ETARIA 40 a 49 anos '!E274+'FAIXA ETÁRIA 50 a 69 anos '!E274</f>
        <v>13.219999999999999</v>
      </c>
      <c r="F275" s="61">
        <f t="shared" si="22"/>
        <v>986.44</v>
      </c>
      <c r="G275" s="63">
        <f t="shared" si="23"/>
        <v>9.2534002920650199E-4</v>
      </c>
      <c r="H275" s="64">
        <f t="shared" si="20"/>
        <v>5751.5983952132665</v>
      </c>
      <c r="I275" s="64">
        <f t="shared" si="21"/>
        <v>2200.8937398551961</v>
      </c>
      <c r="J275" s="76">
        <f t="shared" si="24"/>
        <v>7952.4921350684626</v>
      </c>
    </row>
    <row r="276" spans="1:10">
      <c r="A276" s="75">
        <v>421820</v>
      </c>
      <c r="B276" s="17" t="s">
        <v>290</v>
      </c>
      <c r="C276" s="8" t="s">
        <v>28</v>
      </c>
      <c r="D276" s="13">
        <f>'FAIXA ETARIA &gt; 35  risco elev. '!D275+'FAIXA ETARIA 40 a 49 anos '!D275+'FAIXA ETÁRIA 50 a 69 anos '!D275</f>
        <v>8523.01</v>
      </c>
      <c r="E276" s="13">
        <f>'FAIXA ETARIA &gt; 35  risco elev. '!E275+'FAIXA ETARIA 40 a 49 anos '!E275+'FAIXA ETÁRIA 50 a 69 anos '!E275</f>
        <v>1917.72</v>
      </c>
      <c r="F276" s="61">
        <f t="shared" si="22"/>
        <v>6605.29</v>
      </c>
      <c r="G276" s="63">
        <f t="shared" si="23"/>
        <v>6.196159159723263E-3</v>
      </c>
      <c r="H276" s="64">
        <f t="shared" si="20"/>
        <v>38513.214553260448</v>
      </c>
      <c r="I276" s="64">
        <f t="shared" si="21"/>
        <v>14737.38028762837</v>
      </c>
      <c r="J276" s="76">
        <f t="shared" si="24"/>
        <v>53250.594840888822</v>
      </c>
    </row>
    <row r="277" spans="1:10">
      <c r="A277" s="75">
        <v>421825</v>
      </c>
      <c r="B277" s="17" t="s">
        <v>291</v>
      </c>
      <c r="C277" s="8" t="s">
        <v>37</v>
      </c>
      <c r="D277" s="13">
        <f>'FAIXA ETARIA &gt; 35  risco elev. '!D276+'FAIXA ETARIA 40 a 49 anos '!D276+'FAIXA ETÁRIA 50 a 69 anos '!D276</f>
        <v>1098.19</v>
      </c>
      <c r="E277" s="13">
        <f>'FAIXA ETARIA &gt; 35  risco elev. '!E276+'FAIXA ETARIA 40 a 49 anos '!E276+'FAIXA ETÁRIA 50 a 69 anos '!E276</f>
        <v>57.75</v>
      </c>
      <c r="F277" s="61">
        <f t="shared" si="22"/>
        <v>1040.44</v>
      </c>
      <c r="G277" s="63">
        <f t="shared" si="23"/>
        <v>9.7599527592921308E-4</v>
      </c>
      <c r="H277" s="64">
        <f t="shared" si="20"/>
        <v>6066.4541526252906</v>
      </c>
      <c r="I277" s="64">
        <f t="shared" si="21"/>
        <v>2321.3757376981271</v>
      </c>
      <c r="J277" s="76">
        <f t="shared" si="24"/>
        <v>8387.8298903234172</v>
      </c>
    </row>
    <row r="278" spans="1:10">
      <c r="A278" s="75">
        <v>421830</v>
      </c>
      <c r="B278" s="17" t="s">
        <v>293</v>
      </c>
      <c r="C278" s="8" t="s">
        <v>54</v>
      </c>
      <c r="D278" s="13">
        <f>'FAIXA ETARIA &gt; 35  risco elev. '!D277+'FAIXA ETARIA 40 a 49 anos '!D277+'FAIXA ETÁRIA 50 a 69 anos '!D277</f>
        <v>3161.12</v>
      </c>
      <c r="E278" s="13">
        <f>'FAIXA ETARIA &gt; 35  risco elev. '!E277+'FAIXA ETARIA 40 a 49 anos '!E277+'FAIXA ETÁRIA 50 a 69 anos '!E277</f>
        <v>416.76</v>
      </c>
      <c r="F278" s="61">
        <f t="shared" si="22"/>
        <v>2744.3599999999997</v>
      </c>
      <c r="G278" s="63">
        <f t="shared" si="23"/>
        <v>2.5743746832581358E-3</v>
      </c>
      <c r="H278" s="64">
        <f t="shared" si="20"/>
        <v>16001.436044652974</v>
      </c>
      <c r="I278" s="64">
        <f t="shared" si="21"/>
        <v>6123.0736222263949</v>
      </c>
      <c r="J278" s="76">
        <f t="shared" si="24"/>
        <v>22124.50966687937</v>
      </c>
    </row>
    <row r="279" spans="1:10">
      <c r="A279" s="75">
        <v>421835</v>
      </c>
      <c r="B279" s="17" t="s">
        <v>294</v>
      </c>
      <c r="C279" s="8" t="s">
        <v>49</v>
      </c>
      <c r="D279" s="13">
        <f>'FAIXA ETARIA &gt; 35  risco elev. '!D278+'FAIXA ETARIA 40 a 49 anos '!D278+'FAIXA ETÁRIA 50 a 69 anos '!D278</f>
        <v>779.85</v>
      </c>
      <c r="E279" s="13">
        <f>'FAIXA ETARIA &gt; 35  risco elev. '!E278+'FAIXA ETARIA 40 a 49 anos '!E278+'FAIXA ETÁRIA 50 a 69 anos '!E278</f>
        <v>54.88</v>
      </c>
      <c r="F279" s="61">
        <f t="shared" si="22"/>
        <v>724.97</v>
      </c>
      <c r="G279" s="63">
        <f t="shared" si="23"/>
        <v>6.8006544845488606E-4</v>
      </c>
      <c r="H279" s="64">
        <f t="shared" si="20"/>
        <v>4227.0551564999014</v>
      </c>
      <c r="I279" s="64">
        <f t="shared" si="21"/>
        <v>1617.5154440035094</v>
      </c>
      <c r="J279" s="76">
        <f t="shared" si="24"/>
        <v>5844.5706005034108</v>
      </c>
    </row>
    <row r="280" spans="1:10">
      <c r="A280" s="75">
        <v>421840</v>
      </c>
      <c r="B280" s="17" t="s">
        <v>295</v>
      </c>
      <c r="C280" s="8" t="s">
        <v>35</v>
      </c>
      <c r="D280" s="13">
        <f>'FAIXA ETARIA &gt; 35  risco elev. '!D279+'FAIXA ETARIA 40 a 49 anos '!D279+'FAIXA ETÁRIA 50 a 69 anos '!D279</f>
        <v>1342.92</v>
      </c>
      <c r="E280" s="13">
        <f>'FAIXA ETARIA &gt; 35  risco elev. '!E279+'FAIXA ETARIA 40 a 49 anos '!E279+'FAIXA ETÁRIA 50 a 69 anos '!E279</f>
        <v>73.14</v>
      </c>
      <c r="F280" s="61">
        <f t="shared" si="22"/>
        <v>1269.78</v>
      </c>
      <c r="G280" s="63">
        <f t="shared" si="23"/>
        <v>1.191129984880816E-3</v>
      </c>
      <c r="H280" s="64">
        <f t="shared" si="20"/>
        <v>7403.6582156785025</v>
      </c>
      <c r="I280" s="64">
        <f t="shared" si="21"/>
        <v>2833.0672448332703</v>
      </c>
      <c r="J280" s="76">
        <f t="shared" si="24"/>
        <v>10236.725460511772</v>
      </c>
    </row>
    <row r="281" spans="1:10">
      <c r="A281" s="75">
        <v>421850</v>
      </c>
      <c r="B281" s="17" t="s">
        <v>296</v>
      </c>
      <c r="C281" s="8" t="s">
        <v>5</v>
      </c>
      <c r="D281" s="13">
        <f>'FAIXA ETARIA &gt; 35  risco elev. '!D280+'FAIXA ETARIA 40 a 49 anos '!D280+'FAIXA ETÁRIA 50 a 69 anos '!D280</f>
        <v>1328.67</v>
      </c>
      <c r="E281" s="13">
        <f>'FAIXA ETARIA &gt; 35  risco elev. '!E280+'FAIXA ETARIA 40 a 49 anos '!E280+'FAIXA ETÁRIA 50 a 69 anos '!E280</f>
        <v>212.28</v>
      </c>
      <c r="F281" s="61">
        <f t="shared" si="22"/>
        <v>1116.3900000000001</v>
      </c>
      <c r="G281" s="63">
        <f t="shared" si="23"/>
        <v>1.0472409423845817E-3</v>
      </c>
      <c r="H281" s="64">
        <f t="shared" si="20"/>
        <v>6509.2929447631268</v>
      </c>
      <c r="I281" s="64">
        <f t="shared" si="21"/>
        <v>2490.8314365161009</v>
      </c>
      <c r="J281" s="76">
        <f t="shared" si="24"/>
        <v>9000.1243812792272</v>
      </c>
    </row>
    <row r="282" spans="1:10">
      <c r="A282" s="75">
        <v>421860</v>
      </c>
      <c r="B282" s="17" t="s">
        <v>297</v>
      </c>
      <c r="C282" s="8" t="s">
        <v>9</v>
      </c>
      <c r="D282" s="13">
        <f>'FAIXA ETARIA &gt; 35  risco elev. '!D281+'FAIXA ETARIA 40 a 49 anos '!D281+'FAIXA ETÁRIA 50 a 69 anos '!D281</f>
        <v>1361.98</v>
      </c>
      <c r="E282" s="13">
        <f>'FAIXA ETARIA &gt; 35  risco elev. '!E281+'FAIXA ETARIA 40 a 49 anos '!E281+'FAIXA ETÁRIA 50 a 69 anos '!E281</f>
        <v>73.150000000000006</v>
      </c>
      <c r="F282" s="61">
        <f t="shared" si="22"/>
        <v>1288.83</v>
      </c>
      <c r="G282" s="63">
        <f t="shared" si="23"/>
        <v>1.209000030252439E-3</v>
      </c>
      <c r="H282" s="64">
        <f t="shared" si="20"/>
        <v>7514.7323300988546</v>
      </c>
      <c r="I282" s="64">
        <f t="shared" si="21"/>
        <v>2875.5706162945262</v>
      </c>
      <c r="J282" s="76">
        <f t="shared" si="24"/>
        <v>10390.302946393382</v>
      </c>
    </row>
    <row r="283" spans="1:10">
      <c r="A283" s="75">
        <v>421870</v>
      </c>
      <c r="B283" s="17" t="s">
        <v>298</v>
      </c>
      <c r="C283" s="8" t="s">
        <v>35</v>
      </c>
      <c r="D283" s="13">
        <f>'FAIXA ETARIA &gt; 35  risco elev. '!D282+'FAIXA ETARIA 40 a 49 anos '!D282+'FAIXA ETÁRIA 50 a 69 anos '!D282</f>
        <v>21534.57</v>
      </c>
      <c r="E283" s="13">
        <f>'FAIXA ETARIA &gt; 35  risco elev. '!E282+'FAIXA ETARIA 40 a 49 anos '!E282+'FAIXA ETÁRIA 50 a 69 anos '!E282</f>
        <v>5569.83</v>
      </c>
      <c r="F283" s="61">
        <f t="shared" si="22"/>
        <v>15964.74</v>
      </c>
      <c r="G283" s="63">
        <f t="shared" si="23"/>
        <v>1.4975885991924709E-2</v>
      </c>
      <c r="H283" s="64">
        <f t="shared" si="20"/>
        <v>93085.005640481977</v>
      </c>
      <c r="I283" s="64">
        <f t="shared" si="21"/>
        <v>35619.699448943516</v>
      </c>
      <c r="J283" s="76">
        <f t="shared" si="24"/>
        <v>128704.70508942549</v>
      </c>
    </row>
    <row r="284" spans="1:10">
      <c r="A284" s="75">
        <v>421875</v>
      </c>
      <c r="B284" s="17" t="s">
        <v>299</v>
      </c>
      <c r="C284" s="8" t="s">
        <v>21</v>
      </c>
      <c r="D284" s="13">
        <f>'FAIXA ETARIA &gt; 35  risco elev. '!D283+'FAIXA ETARIA 40 a 49 anos '!D283+'FAIXA ETÁRIA 50 a 69 anos '!D283</f>
        <v>904.23</v>
      </c>
      <c r="E284" s="13">
        <f>'FAIXA ETARIA &gt; 35  risco elev. '!E283+'FAIXA ETARIA 40 a 49 anos '!E283+'FAIXA ETÁRIA 50 a 69 anos '!E283</f>
        <v>26.46</v>
      </c>
      <c r="F284" s="61">
        <f t="shared" si="22"/>
        <v>877.77</v>
      </c>
      <c r="G284" s="63">
        <f t="shared" si="23"/>
        <v>8.2340103547766841E-4</v>
      </c>
      <c r="H284" s="64">
        <f t="shared" si="20"/>
        <v>5117.9803367324412</v>
      </c>
      <c r="I284" s="64">
        <f t="shared" si="21"/>
        <v>1958.4348749368389</v>
      </c>
      <c r="J284" s="76">
        <f t="shared" si="24"/>
        <v>7076.4152116692803</v>
      </c>
    </row>
    <row r="285" spans="1:10">
      <c r="A285" s="75">
        <v>421880</v>
      </c>
      <c r="B285" s="17" t="s">
        <v>300</v>
      </c>
      <c r="C285" s="8" t="s">
        <v>33</v>
      </c>
      <c r="D285" s="13">
        <f>'FAIXA ETARIA &gt; 35  risco elev. '!D284+'FAIXA ETARIA 40 a 49 anos '!D284+'FAIXA ETÁRIA 50 a 69 anos '!D284</f>
        <v>2422.1</v>
      </c>
      <c r="E285" s="13">
        <f>'FAIXA ETARIA &gt; 35  risco elev. '!E284+'FAIXA ETARIA 40 a 49 anos '!E284+'FAIXA ETÁRIA 50 a 69 anos '!E284</f>
        <v>187.56</v>
      </c>
      <c r="F285" s="61">
        <f t="shared" si="22"/>
        <v>2234.54</v>
      </c>
      <c r="G285" s="63">
        <f t="shared" si="23"/>
        <v>2.0961328705882739E-3</v>
      </c>
      <c r="H285" s="64">
        <f t="shared" si="20"/>
        <v>13028.847854953015</v>
      </c>
      <c r="I285" s="64">
        <f t="shared" si="21"/>
        <v>4985.5896937026373</v>
      </c>
      <c r="J285" s="76">
        <f t="shared" si="24"/>
        <v>18014.437548655653</v>
      </c>
    </row>
    <row r="286" spans="1:10">
      <c r="A286" s="75">
        <v>421885</v>
      </c>
      <c r="B286" s="17" t="s">
        <v>301</v>
      </c>
      <c r="C286" s="8" t="s">
        <v>13</v>
      </c>
      <c r="D286" s="13">
        <f>'FAIXA ETARIA &gt; 35  risco elev. '!D285+'FAIXA ETARIA 40 a 49 anos '!D285+'FAIXA ETÁRIA 50 a 69 anos '!D285</f>
        <v>474.81</v>
      </c>
      <c r="E286" s="13">
        <f>'FAIXA ETARIA &gt; 35  risco elev. '!E285+'FAIXA ETARIA 40 a 49 anos '!E285+'FAIXA ETÁRIA 50 a 69 anos '!E285</f>
        <v>23.35</v>
      </c>
      <c r="F286" s="61">
        <f t="shared" si="22"/>
        <v>451.46</v>
      </c>
      <c r="G286" s="63">
        <f t="shared" si="23"/>
        <v>4.234966238043544E-4</v>
      </c>
      <c r="H286" s="64">
        <f t="shared" si="20"/>
        <v>2632.3107452080017</v>
      </c>
      <c r="I286" s="64">
        <f t="shared" si="21"/>
        <v>1007.2741249290649</v>
      </c>
      <c r="J286" s="76">
        <f t="shared" si="24"/>
        <v>3639.5848701370664</v>
      </c>
    </row>
    <row r="287" spans="1:10">
      <c r="A287" s="75">
        <v>421890</v>
      </c>
      <c r="B287" s="17" t="s">
        <v>302</v>
      </c>
      <c r="C287" s="8" t="s">
        <v>24</v>
      </c>
      <c r="D287" s="13">
        <f>'FAIXA ETARIA &gt; 35  risco elev. '!D286+'FAIXA ETARIA 40 a 49 anos '!D286+'FAIXA ETÁRIA 50 a 69 anos '!D286</f>
        <v>1979.3600000000001</v>
      </c>
      <c r="E287" s="13">
        <f>'FAIXA ETARIA &gt; 35  risco elev. '!E286+'FAIXA ETARIA 40 a 49 anos '!E286+'FAIXA ETÁRIA 50 a 69 anos '!E286</f>
        <v>110.71000000000001</v>
      </c>
      <c r="F287" s="61">
        <f t="shared" si="22"/>
        <v>1868.65</v>
      </c>
      <c r="G287" s="63">
        <f t="shared" si="23"/>
        <v>1.7529060516369268E-3</v>
      </c>
      <c r="H287" s="64">
        <f t="shared" si="20"/>
        <v>10895.466871999586</v>
      </c>
      <c r="I287" s="64">
        <f t="shared" si="21"/>
        <v>4169.2349123924541</v>
      </c>
      <c r="J287" s="76">
        <f t="shared" si="24"/>
        <v>15064.70178439204</v>
      </c>
    </row>
    <row r="288" spans="1:10">
      <c r="A288" s="75">
        <v>421895</v>
      </c>
      <c r="B288" s="17" t="s">
        <v>303</v>
      </c>
      <c r="C288" s="8" t="s">
        <v>24</v>
      </c>
      <c r="D288" s="13">
        <f>'FAIXA ETARIA &gt; 35  risco elev. '!D287+'FAIXA ETARIA 40 a 49 anos '!D287+'FAIXA ETÁRIA 50 a 69 anos '!D287</f>
        <v>500.06</v>
      </c>
      <c r="E288" s="13">
        <f>'FAIXA ETARIA &gt; 35  risco elev. '!E287+'FAIXA ETARIA 40 a 49 anos '!E287+'FAIXA ETÁRIA 50 a 69 anos '!E287</f>
        <v>13.21</v>
      </c>
      <c r="F288" s="61">
        <f t="shared" si="22"/>
        <v>486.85</v>
      </c>
      <c r="G288" s="63">
        <f t="shared" si="23"/>
        <v>4.566945716102201E-4</v>
      </c>
      <c r="H288" s="64">
        <f t="shared" si="20"/>
        <v>2838.6578795563632</v>
      </c>
      <c r="I288" s="64">
        <f t="shared" si="21"/>
        <v>1086.2344564783486</v>
      </c>
      <c r="J288" s="76">
        <f t="shared" si="24"/>
        <v>3924.8923360347117</v>
      </c>
    </row>
    <row r="289" spans="1:10">
      <c r="A289" s="75">
        <v>421900</v>
      </c>
      <c r="B289" s="17" t="s">
        <v>304</v>
      </c>
      <c r="C289" s="8" t="s">
        <v>49</v>
      </c>
      <c r="D289" s="13">
        <f>'FAIXA ETARIA &gt; 35  risco elev. '!D288+'FAIXA ETARIA 40 a 49 anos '!D288+'FAIXA ETÁRIA 50 a 69 anos '!D288</f>
        <v>4363.09</v>
      </c>
      <c r="E289" s="13">
        <f>'FAIXA ETARIA &gt; 35  risco elev. '!E288+'FAIXA ETARIA 40 a 49 anos '!E288+'FAIXA ETÁRIA 50 a 69 anos '!E288</f>
        <v>670.03</v>
      </c>
      <c r="F289" s="61">
        <f t="shared" si="22"/>
        <v>3693.0600000000004</v>
      </c>
      <c r="G289" s="63">
        <f t="shared" si="23"/>
        <v>3.4643123233662103E-3</v>
      </c>
      <c r="H289" s="64">
        <f t="shared" si="20"/>
        <v>21532.985249408284</v>
      </c>
      <c r="I289" s="64">
        <f t="shared" si="21"/>
        <v>8239.7638324780328</v>
      </c>
      <c r="J289" s="76">
        <f t="shared" si="24"/>
        <v>29772.749081886315</v>
      </c>
    </row>
    <row r="290" spans="1:10">
      <c r="A290" s="75">
        <v>421910</v>
      </c>
      <c r="B290" s="17" t="s">
        <v>305</v>
      </c>
      <c r="C290" s="8" t="s">
        <v>7</v>
      </c>
      <c r="D290" s="13">
        <f>'FAIXA ETARIA &gt; 35  risco elev. '!D289+'FAIXA ETARIA 40 a 49 anos '!D289+'FAIXA ETÁRIA 50 a 69 anos '!D289</f>
        <v>632.23</v>
      </c>
      <c r="E290" s="13">
        <f>'FAIXA ETARIA &gt; 35  risco elev. '!E289+'FAIXA ETARIA 40 a 49 anos '!E289+'FAIXA ETÁRIA 50 a 69 anos '!E289</f>
        <v>24.39</v>
      </c>
      <c r="F290" s="61">
        <f t="shared" si="22"/>
        <v>607.84</v>
      </c>
      <c r="G290" s="63">
        <f t="shared" si="23"/>
        <v>5.7019046607282773E-4</v>
      </c>
      <c r="H290" s="64">
        <f t="shared" si="20"/>
        <v>3544.1096960245245</v>
      </c>
      <c r="I290" s="64">
        <f t="shared" si="21"/>
        <v>1356.1810660897597</v>
      </c>
      <c r="J290" s="76">
        <f t="shared" si="24"/>
        <v>4900.290762114284</v>
      </c>
    </row>
    <row r="291" spans="1:10">
      <c r="A291" s="75">
        <v>421915</v>
      </c>
      <c r="B291" s="17" t="s">
        <v>306</v>
      </c>
      <c r="C291" s="8" t="s">
        <v>5</v>
      </c>
      <c r="D291" s="13">
        <f>'FAIXA ETARIA &gt; 35  risco elev. '!D290+'FAIXA ETARIA 40 a 49 anos '!D290+'FAIXA ETÁRIA 50 a 69 anos '!D290</f>
        <v>453.23</v>
      </c>
      <c r="E291" s="13">
        <f>'FAIXA ETARIA &gt; 35  risco elev. '!E290+'FAIXA ETARIA 40 a 49 anos '!E290+'FAIXA ETÁRIA 50 a 69 anos '!E290</f>
        <v>9.14</v>
      </c>
      <c r="F291" s="61">
        <f t="shared" si="22"/>
        <v>444.09000000000003</v>
      </c>
      <c r="G291" s="63">
        <f t="shared" si="23"/>
        <v>4.165831206868289E-4</v>
      </c>
      <c r="H291" s="64">
        <f t="shared" si="20"/>
        <v>2589.3387649834353</v>
      </c>
      <c r="I291" s="64">
        <f t="shared" si="21"/>
        <v>990.83056337161327</v>
      </c>
      <c r="J291" s="76">
        <f t="shared" si="24"/>
        <v>3580.1693283550485</v>
      </c>
    </row>
    <row r="292" spans="1:10">
      <c r="A292" s="75">
        <v>421917</v>
      </c>
      <c r="B292" s="17" t="s">
        <v>307</v>
      </c>
      <c r="C292" s="8" t="s">
        <v>5</v>
      </c>
      <c r="D292" s="13">
        <f>'FAIXA ETARIA &gt; 35  risco elev. '!D291+'FAIXA ETARIA 40 a 49 anos '!D291+'FAIXA ETÁRIA 50 a 69 anos '!D291</f>
        <v>756.32999999999993</v>
      </c>
      <c r="E292" s="13">
        <f>'FAIXA ETARIA &gt; 35  risco elev. '!E291+'FAIXA ETARIA 40 a 49 anos '!E291+'FAIXA ETÁRIA 50 a 69 anos '!E291</f>
        <v>215.91</v>
      </c>
      <c r="F292" s="61">
        <f t="shared" si="22"/>
        <v>540.41999999999996</v>
      </c>
      <c r="G292" s="63">
        <f t="shared" si="23"/>
        <v>5.0694645247939844E-4</v>
      </c>
      <c r="H292" s="64">
        <f t="shared" si="20"/>
        <v>3151.0064522334392</v>
      </c>
      <c r="I292" s="64">
        <f t="shared" si="21"/>
        <v>1205.7570606347524</v>
      </c>
      <c r="J292" s="76">
        <f t="shared" si="24"/>
        <v>4356.7635128681914</v>
      </c>
    </row>
    <row r="293" spans="1:10">
      <c r="A293" s="75">
        <v>421920</v>
      </c>
      <c r="B293" s="17" t="s">
        <v>308</v>
      </c>
      <c r="C293" s="8" t="s">
        <v>9</v>
      </c>
      <c r="D293" s="13">
        <f>'FAIXA ETARIA &gt; 35  risco elev. '!D292+'FAIXA ETARIA 40 a 49 anos '!D292+'FAIXA ETÁRIA 50 a 69 anos '!D292</f>
        <v>1027.5999999999999</v>
      </c>
      <c r="E293" s="13">
        <f>'FAIXA ETARIA &gt; 35  risco elev. '!E292+'FAIXA ETARIA 40 a 49 anos '!E292+'FAIXA ETÁRIA 50 a 69 anos '!E292</f>
        <v>32.5</v>
      </c>
      <c r="F293" s="61">
        <f t="shared" si="22"/>
        <v>995.09999999999991</v>
      </c>
      <c r="G293" s="63">
        <f t="shared" si="23"/>
        <v>9.3346362988462551E-4</v>
      </c>
      <c r="H293" s="64">
        <f t="shared" si="20"/>
        <v>5802.0919296426755</v>
      </c>
      <c r="I293" s="64">
        <f t="shared" si="21"/>
        <v>2220.2154824722288</v>
      </c>
      <c r="J293" s="76">
        <f t="shared" si="24"/>
        <v>8022.3074121149039</v>
      </c>
    </row>
    <row r="294" spans="1:10">
      <c r="A294" s="75">
        <v>421930</v>
      </c>
      <c r="B294" s="17" t="s">
        <v>309</v>
      </c>
      <c r="C294" s="8" t="s">
        <v>37</v>
      </c>
      <c r="D294" s="13">
        <f>'FAIXA ETARIA &gt; 35  risco elev. '!D293+'FAIXA ETARIA 40 a 49 anos '!D293+'FAIXA ETÁRIA 50 a 69 anos '!D293</f>
        <v>9421.9599999999991</v>
      </c>
      <c r="E294" s="13">
        <f>'FAIXA ETARIA &gt; 35  risco elev. '!E293+'FAIXA ETARIA 40 a 49 anos '!E293+'FAIXA ETÁRIA 50 a 69 anos '!E293</f>
        <v>3411.6400000000003</v>
      </c>
      <c r="F294" s="61">
        <f t="shared" si="22"/>
        <v>6010.3199999999988</v>
      </c>
      <c r="G294" s="63">
        <f t="shared" si="23"/>
        <v>5.6380415274526804E-3</v>
      </c>
      <c r="H294" s="64">
        <f t="shared" si="20"/>
        <v>35044.145479419116</v>
      </c>
      <c r="I294" s="64">
        <f t="shared" si="21"/>
        <v>13409.914097691173</v>
      </c>
      <c r="J294" s="76">
        <f t="shared" si="24"/>
        <v>48454.059577110289</v>
      </c>
    </row>
    <row r="295" spans="1:10">
      <c r="A295" s="75">
        <v>421935</v>
      </c>
      <c r="B295" s="17" t="s">
        <v>310</v>
      </c>
      <c r="C295" s="8" t="s">
        <v>9</v>
      </c>
      <c r="D295" s="13">
        <f>'FAIXA ETARIA &gt; 35  risco elev. '!D294+'FAIXA ETARIA 40 a 49 anos '!D294+'FAIXA ETÁRIA 50 a 69 anos '!D294</f>
        <v>793.73</v>
      </c>
      <c r="E295" s="13">
        <f>'FAIXA ETARIA &gt; 35  risco elev. '!E294+'FAIXA ETARIA 40 a 49 anos '!E294+'FAIXA ETÁRIA 50 a 69 anos '!E294</f>
        <v>9.18</v>
      </c>
      <c r="F295" s="61">
        <f t="shared" si="22"/>
        <v>784.55000000000007</v>
      </c>
      <c r="G295" s="63">
        <f t="shared" si="23"/>
        <v>7.3595507067227722E-4</v>
      </c>
      <c r="H295" s="64">
        <f t="shared" si="20"/>
        <v>4574.4460088445003</v>
      </c>
      <c r="I295" s="64">
        <f t="shared" si="21"/>
        <v>1750.4472482902095</v>
      </c>
      <c r="J295" s="76">
        <f t="shared" si="24"/>
        <v>6324.8932571347095</v>
      </c>
    </row>
    <row r="296" spans="1:10">
      <c r="A296" s="75">
        <v>421940</v>
      </c>
      <c r="B296" s="17" t="s">
        <v>311</v>
      </c>
      <c r="C296" s="8" t="s">
        <v>9</v>
      </c>
      <c r="D296" s="13">
        <f>'FAIXA ETARIA &gt; 35  risco elev. '!D295+'FAIXA ETARIA 40 a 49 anos '!D295+'FAIXA ETÁRIA 50 a 69 anos '!D295</f>
        <v>712.81999999999994</v>
      </c>
      <c r="E296" s="13">
        <f>'FAIXA ETARIA &gt; 35  risco elev. '!E295+'FAIXA ETARIA 40 a 49 anos '!E295+'FAIXA ETÁRIA 50 a 69 anos '!E295</f>
        <v>14.16</v>
      </c>
      <c r="F296" s="61">
        <f t="shared" si="22"/>
        <v>698.66</v>
      </c>
      <c r="G296" s="63">
        <f t="shared" si="23"/>
        <v>6.5538508657943175E-4</v>
      </c>
      <c r="H296" s="64">
        <f t="shared" si="20"/>
        <v>4073.6504346941533</v>
      </c>
      <c r="I296" s="64">
        <f t="shared" si="21"/>
        <v>1558.8139372767034</v>
      </c>
      <c r="J296" s="76">
        <f t="shared" si="24"/>
        <v>5632.4643719708565</v>
      </c>
    </row>
    <row r="297" spans="1:10">
      <c r="A297" s="75">
        <v>421950</v>
      </c>
      <c r="B297" s="17" t="s">
        <v>312</v>
      </c>
      <c r="C297" s="8" t="s">
        <v>7</v>
      </c>
      <c r="D297" s="13">
        <f>'FAIXA ETARIA &gt; 35  risco elev. '!D296+'FAIXA ETARIA 40 a 49 anos '!D296+'FAIXA ETÁRIA 50 a 69 anos '!D296</f>
        <v>9216.26</v>
      </c>
      <c r="E297" s="13">
        <f>'FAIXA ETARIA &gt; 35  risco elev. '!E296+'FAIXA ETARIA 40 a 49 anos '!E296+'FAIXA ETÁRIA 50 a 69 anos '!E296</f>
        <v>981.6</v>
      </c>
      <c r="F297" s="61">
        <f t="shared" si="22"/>
        <v>8234.66</v>
      </c>
      <c r="G297" s="63">
        <f t="shared" si="23"/>
        <v>7.7246061847711101E-3</v>
      </c>
      <c r="H297" s="64">
        <f t="shared" si="20"/>
        <v>48013.520580194316</v>
      </c>
      <c r="I297" s="64">
        <f t="shared" si="21"/>
        <v>18372.746080690147</v>
      </c>
      <c r="J297" s="76">
        <f t="shared" si="24"/>
        <v>66386.266660884459</v>
      </c>
    </row>
    <row r="298" spans="1:10">
      <c r="A298" s="75">
        <v>421960</v>
      </c>
      <c r="B298" s="17" t="s">
        <v>313</v>
      </c>
      <c r="C298" s="8" t="s">
        <v>19</v>
      </c>
      <c r="D298" s="13">
        <f>'FAIXA ETARIA &gt; 35  risco elev. '!D297+'FAIXA ETARIA 40 a 49 anos '!D297+'FAIXA ETÁRIA 50 a 69 anos '!D297</f>
        <v>796.29</v>
      </c>
      <c r="E298" s="13">
        <f>'FAIXA ETARIA &gt; 35  risco elev. '!E297+'FAIXA ETARIA 40 a 49 anos '!E297+'FAIXA ETÁRIA 50 a 69 anos '!E297</f>
        <v>15.18</v>
      </c>
      <c r="F298" s="61">
        <f t="shared" si="22"/>
        <v>781.11</v>
      </c>
      <c r="G298" s="63">
        <f t="shared" si="23"/>
        <v>7.3272814384401567E-4</v>
      </c>
      <c r="H298" s="64">
        <f t="shared" si="20"/>
        <v>4554.3885309649195</v>
      </c>
      <c r="I298" s="64">
        <f t="shared" si="21"/>
        <v>1742.7720987979933</v>
      </c>
      <c r="J298" s="76">
        <f t="shared" si="24"/>
        <v>6297.1606297629132</v>
      </c>
    </row>
    <row r="299" spans="1:10">
      <c r="A299" s="75">
        <v>421970</v>
      </c>
      <c r="B299" s="17" t="s">
        <v>314</v>
      </c>
      <c r="C299" s="8" t="s">
        <v>7</v>
      </c>
      <c r="D299" s="13">
        <f>'FAIXA ETARIA &gt; 35  risco elev. '!D298+'FAIXA ETARIA 40 a 49 anos '!D298+'FAIXA ETÁRIA 50 a 69 anos '!D298</f>
        <v>5291.38</v>
      </c>
      <c r="E299" s="13">
        <f>'FAIXA ETARIA &gt; 35  risco elev. '!E298+'FAIXA ETARIA 40 a 49 anos '!E298+'FAIXA ETÁRIA 50 a 69 anos '!E298</f>
        <v>495.26</v>
      </c>
      <c r="F299" s="61">
        <f t="shared" si="22"/>
        <v>4796.12</v>
      </c>
      <c r="G299" s="63">
        <f t="shared" si="23"/>
        <v>4.4990489242912775E-3</v>
      </c>
      <c r="H299" s="64">
        <f t="shared" si="20"/>
        <v>27964.555467388032</v>
      </c>
      <c r="I299" s="64">
        <f t="shared" si="21"/>
        <v>10700.854064711793</v>
      </c>
      <c r="J299" s="76">
        <f t="shared" si="24"/>
        <v>38665.409532099824</v>
      </c>
    </row>
    <row r="300" spans="1:10" ht="15.75" thickBot="1">
      <c r="A300" s="77">
        <v>421985</v>
      </c>
      <c r="B300" s="29" t="s">
        <v>315</v>
      </c>
      <c r="C300" s="11" t="s">
        <v>5</v>
      </c>
      <c r="D300" s="13">
        <f>'FAIXA ETARIA &gt; 35  risco elev. '!D299+'FAIXA ETARIA 40 a 49 anos '!D299+'FAIXA ETÁRIA 50 a 69 anos '!D299</f>
        <v>611.77</v>
      </c>
      <c r="E300" s="13">
        <f>'FAIXA ETARIA &gt; 35  risco elev. '!E299+'FAIXA ETARIA 40 a 49 anos '!E299+'FAIXA ETÁRIA 50 a 69 anos '!E299</f>
        <v>175.41</v>
      </c>
      <c r="F300" s="62">
        <f t="shared" si="22"/>
        <v>436.36</v>
      </c>
      <c r="G300" s="81">
        <f t="shared" si="23"/>
        <v>4.0933191592448521E-4</v>
      </c>
      <c r="H300" s="80">
        <f t="shared" si="20"/>
        <v>2544.2677463761211</v>
      </c>
      <c r="I300" s="80">
        <f t="shared" si="21"/>
        <v>973.58378849520841</v>
      </c>
      <c r="J300" s="78">
        <f t="shared" si="24"/>
        <v>3517.8515348713295</v>
      </c>
    </row>
    <row r="301" spans="1:10" ht="15.75" thickBot="1">
      <c r="A301" s="10" t="s">
        <v>292</v>
      </c>
      <c r="B301" s="30"/>
      <c r="C301" s="20"/>
      <c r="D301" s="48">
        <f>SUBTOTAL(9,D6:D300)</f>
        <v>1325845.2900000003</v>
      </c>
      <c r="E301" s="47">
        <f>SUBTOTAL(9,E6:E300)</f>
        <v>259815.54000000004</v>
      </c>
      <c r="F301" s="82">
        <f>SUBTOTAL(9,F6:F300)</f>
        <v>1066029.75</v>
      </c>
      <c r="G301" s="58">
        <f>SUM(G6:G300)</f>
        <v>1.0000000000000002</v>
      </c>
      <c r="H301" s="59">
        <v>6215659.3399999999</v>
      </c>
      <c r="I301" s="60">
        <v>2378470.2599999998</v>
      </c>
      <c r="J301" s="79">
        <f>SUM(J6:J300)</f>
        <v>8594129.599999994</v>
      </c>
    </row>
    <row r="302" spans="1:10" ht="15.75" thickBot="1">
      <c r="H302" s="108" t="s">
        <v>345</v>
      </c>
      <c r="I302" s="109"/>
      <c r="J302" s="110"/>
    </row>
    <row r="303" spans="1:10">
      <c r="A303" s="96" t="s">
        <v>336</v>
      </c>
    </row>
    <row r="304" spans="1:10">
      <c r="A304" s="96" t="s">
        <v>346</v>
      </c>
      <c r="B304" s="94"/>
      <c r="F304" s="56"/>
    </row>
    <row r="305" spans="1:2">
      <c r="A305" s="96" t="s">
        <v>347</v>
      </c>
      <c r="B305" s="94"/>
    </row>
    <row r="306" spans="1:2">
      <c r="A306" s="95" t="s">
        <v>349</v>
      </c>
      <c r="B306" s="94"/>
    </row>
    <row r="307" spans="1:2">
      <c r="A307" s="94"/>
      <c r="B307" s="94"/>
    </row>
    <row r="308" spans="1:2">
      <c r="A308" s="94"/>
      <c r="B308" s="96" t="s">
        <v>348</v>
      </c>
    </row>
    <row r="318" spans="1:2" ht="18.75" customHeight="1"/>
  </sheetData>
  <mergeCells count="1">
    <mergeCell ref="H302:J30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FAIXA ETÁRIA 50 a 69 anos </vt:lpstr>
      <vt:lpstr>FAIXA ETARIA 40 a 49 anos </vt:lpstr>
      <vt:lpstr>FAIXA ETARIA &gt; 35  risco elev. </vt:lpstr>
      <vt:lpstr>Levantamento Portaria 3712-2020</vt:lpstr>
      <vt:lpstr>Plan1</vt:lpstr>
    </vt:vector>
  </TitlesOfParts>
  <Company>USUARIO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Norivaldo de Freitas Sobrinho</dc:creator>
  <cp:lastModifiedBy>sobrinhonf</cp:lastModifiedBy>
  <dcterms:created xsi:type="dcterms:W3CDTF">2021-02-12T17:50:32Z</dcterms:created>
  <dcterms:modified xsi:type="dcterms:W3CDTF">2021-03-05T18:03:36Z</dcterms:modified>
</cp:coreProperties>
</file>