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Backup Sis Antigo\Users\Contabilidade\COSEMS\Planilhas\COSEMS 2019\"/>
    </mc:Choice>
  </mc:AlternateContent>
  <bookViews>
    <workbookView xWindow="0" yWindow="0" windowWidth="21600" windowHeight="9600" activeTab="1"/>
  </bookViews>
  <sheets>
    <sheet name="1º" sheetId="3" r:id="rId1"/>
    <sheet name="2º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4" l="1"/>
  <c r="B6" i="4" l="1"/>
  <c r="C38" i="3"/>
  <c r="F37" i="4" l="1"/>
  <c r="F35" i="4"/>
  <c r="F34" i="4"/>
  <c r="E33" i="4"/>
  <c r="D33" i="4"/>
  <c r="D38" i="4" s="1"/>
  <c r="C33" i="4"/>
  <c r="B33" i="4"/>
  <c r="F32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E16" i="4"/>
  <c r="C16" i="4"/>
  <c r="B16" i="4"/>
  <c r="B38" i="4" s="1"/>
  <c r="E14" i="4"/>
  <c r="D14" i="4"/>
  <c r="C14" i="4"/>
  <c r="F13" i="4"/>
  <c r="F12" i="4"/>
  <c r="E11" i="4"/>
  <c r="D11" i="4"/>
  <c r="C11" i="4"/>
  <c r="B11" i="4"/>
  <c r="B14" i="4" s="1"/>
  <c r="F10" i="4"/>
  <c r="F8" i="4"/>
  <c r="F7" i="4"/>
  <c r="E6" i="4"/>
  <c r="D6" i="4"/>
  <c r="C6" i="4"/>
  <c r="B39" i="4" l="1"/>
  <c r="B41" i="4" s="1"/>
  <c r="F14" i="4"/>
  <c r="C38" i="4"/>
  <c r="C39" i="4" s="1"/>
  <c r="E38" i="4"/>
  <c r="E39" i="4" s="1"/>
  <c r="D39" i="4"/>
  <c r="F16" i="4"/>
  <c r="F6" i="4"/>
  <c r="F11" i="4"/>
  <c r="F33" i="4"/>
  <c r="F14" i="3"/>
  <c r="F16" i="3"/>
  <c r="F37" i="3" s="1"/>
  <c r="F38" i="3" s="1"/>
  <c r="F38" i="4" l="1"/>
  <c r="C40" i="4"/>
  <c r="C41" i="4" s="1"/>
  <c r="D40" i="4" s="1"/>
  <c r="D41" i="4" s="1"/>
  <c r="E40" i="4" s="1"/>
  <c r="E41" i="4" s="1"/>
  <c r="F41" i="4"/>
  <c r="G30" i="3"/>
  <c r="G29" i="3"/>
  <c r="G28" i="3"/>
  <c r="G26" i="3"/>
  <c r="G25" i="3"/>
  <c r="G24" i="3"/>
  <c r="G19" i="3"/>
  <c r="G17" i="3"/>
  <c r="E32" i="3" l="1"/>
  <c r="D16" i="3"/>
  <c r="D32" i="3"/>
  <c r="G36" i="3"/>
  <c r="G35" i="3"/>
  <c r="G34" i="3"/>
  <c r="G33" i="3"/>
  <c r="F32" i="3"/>
  <c r="C32" i="3"/>
  <c r="G31" i="3"/>
  <c r="G27" i="3"/>
  <c r="G23" i="3"/>
  <c r="G22" i="3"/>
  <c r="G21" i="3"/>
  <c r="G20" i="3"/>
  <c r="G18" i="3"/>
  <c r="E16" i="3"/>
  <c r="C16" i="3"/>
  <c r="E14" i="3"/>
  <c r="D14" i="3"/>
  <c r="G13" i="3"/>
  <c r="G12" i="3"/>
  <c r="F11" i="3"/>
  <c r="E11" i="3"/>
  <c r="D11" i="3"/>
  <c r="C11" i="3"/>
  <c r="G10" i="3"/>
  <c r="G8" i="3"/>
  <c r="G7" i="3"/>
  <c r="F6" i="3"/>
  <c r="E6" i="3"/>
  <c r="D6" i="3"/>
  <c r="C6" i="3"/>
  <c r="E37" i="3" l="1"/>
  <c r="E38" i="3" s="1"/>
  <c r="G32" i="3"/>
  <c r="D37" i="3"/>
  <c r="D38" i="3" s="1"/>
  <c r="G16" i="3"/>
  <c r="G6" i="3"/>
  <c r="C14" i="3"/>
  <c r="G14" i="3" s="1"/>
  <c r="C37" i="3"/>
  <c r="G11" i="3"/>
  <c r="G37" i="3" l="1"/>
  <c r="G40" i="3" l="1"/>
  <c r="C40" i="3"/>
  <c r="D39" i="3" s="1"/>
  <c r="D40" i="3" s="1"/>
  <c r="E39" i="3" s="1"/>
  <c r="E40" i="3" l="1"/>
  <c r="F39" i="3" s="1"/>
  <c r="F40" i="3" s="1"/>
</calcChain>
</file>

<file path=xl/comments1.xml><?xml version="1.0" encoding="utf-8"?>
<comments xmlns="http://schemas.openxmlformats.org/spreadsheetml/2006/main">
  <authors>
    <author>usuario</author>
  </authors>
  <commentList>
    <comment ref="E9" authorId="0" shapeId="0">
      <text>
        <r>
          <rPr>
            <b/>
            <sz val="9"/>
            <color indexed="81"/>
            <rFont val="Segoe UI"/>
            <charset val="1"/>
          </rPr>
          <t>usuario:</t>
        </r>
        <r>
          <rPr>
            <sz val="9"/>
            <color indexed="81"/>
            <rFont val="Segoe UI"/>
            <charset val="1"/>
          </rPr>
          <t xml:space="preserve">
775,00 P. PIANEZZER
300,00 Valor devolvido Renata
250,00 Depósito </t>
        </r>
      </text>
    </comment>
    <comment ref="F17" authorId="0" shapeId="0">
      <text>
        <r>
          <rPr>
            <b/>
            <sz val="9"/>
            <color indexed="81"/>
            <rFont val="Segoe UI"/>
            <charset val="1"/>
          </rPr>
          <t>Folha 03 e 04/2019</t>
        </r>
      </text>
    </comment>
    <comment ref="C18" authorId="0" shapeId="0">
      <text>
        <r>
          <rPr>
            <sz val="9"/>
            <color indexed="81"/>
            <rFont val="Segoe UI"/>
            <charset val="1"/>
          </rPr>
          <t>Pagamento FGTS dia 07/01/2019, FALTOU enviar a guia e o comprovante de pagamento, mês ref. 12/2018</t>
        </r>
      </text>
    </comment>
    <comment ref="E18" authorId="0" shapeId="0">
      <text>
        <r>
          <rPr>
            <b/>
            <sz val="9"/>
            <color indexed="81"/>
            <rFont val="Segoe UI"/>
            <charset val="1"/>
          </rPr>
          <t>usuario:</t>
        </r>
        <r>
          <rPr>
            <sz val="9"/>
            <color indexed="81"/>
            <rFont val="Segoe UI"/>
            <charset val="1"/>
          </rPr>
          <t xml:space="preserve">
Contador
FGTS
</t>
        </r>
      </text>
    </comment>
    <comment ref="E19" authorId="0" shapeId="0">
      <text>
        <r>
          <rPr>
            <b/>
            <sz val="9"/>
            <color indexed="81"/>
            <rFont val="Segoe UI"/>
            <charset val="1"/>
          </rPr>
          <t>usuario:</t>
        </r>
        <r>
          <rPr>
            <sz val="9"/>
            <color indexed="81"/>
            <rFont val="Segoe UI"/>
            <charset val="1"/>
          </rPr>
          <t xml:space="preserve">
TM Hoteis
Reembolso
</t>
        </r>
      </text>
    </comment>
    <comment ref="C22" authorId="0" shapeId="0">
      <text>
        <r>
          <rPr>
            <b/>
            <sz val="9"/>
            <color indexed="81"/>
            <rFont val="Segoe UI"/>
            <charset val="1"/>
          </rPr>
          <t>usuario:</t>
        </r>
        <r>
          <rPr>
            <sz val="9"/>
            <color indexed="81"/>
            <rFont val="Segoe UI"/>
            <charset val="1"/>
          </rPr>
          <t xml:space="preserve">
Unity, NF 2228, valor R$ 2.490,36</t>
        </r>
      </text>
    </comment>
    <comment ref="E22" authorId="0" shapeId="0">
      <text>
        <r>
          <rPr>
            <sz val="9"/>
            <color indexed="81"/>
            <rFont val="Segoe UI"/>
            <charset val="1"/>
          </rPr>
          <t xml:space="preserve">Duoartes NF 130, valor R$ 4.730,00;
Multitoner NF 939, valor R$ 165,00
</t>
        </r>
      </text>
    </comment>
    <comment ref="F22" authorId="0" shapeId="0">
      <text>
        <r>
          <rPr>
            <b/>
            <sz val="9"/>
            <color indexed="81"/>
            <rFont val="Segoe UI"/>
            <charset val="1"/>
          </rPr>
          <t>usuario:</t>
        </r>
        <r>
          <rPr>
            <sz val="9"/>
            <color indexed="81"/>
            <rFont val="Segoe UI"/>
            <charset val="1"/>
          </rPr>
          <t xml:space="preserve">
NF 1524, Marcus Vallandro Cascavel, valor R$ 16.000,00
(800 Pastas)</t>
        </r>
      </text>
    </comment>
    <comment ref="E26" authorId="0" shapeId="0">
      <text>
        <r>
          <rPr>
            <sz val="9"/>
            <color indexed="81"/>
            <rFont val="Segoe UI"/>
            <charset val="1"/>
          </rPr>
          <t>Dorvalino
Emcatur</t>
        </r>
      </text>
    </comment>
    <comment ref="F29" authorId="0" shapeId="0">
      <text>
        <r>
          <rPr>
            <b/>
            <sz val="9"/>
            <color indexed="81"/>
            <rFont val="Segoe UI"/>
            <charset val="1"/>
          </rPr>
          <t>usuario:</t>
        </r>
        <r>
          <rPr>
            <sz val="9"/>
            <color indexed="81"/>
            <rFont val="Segoe UI"/>
            <charset val="1"/>
          </rPr>
          <t xml:space="preserve">
Agesplan (02/04) pago em duplicidade</t>
        </r>
      </text>
    </comment>
    <comment ref="E30" authorId="0" shapeId="0">
      <text>
        <r>
          <rPr>
            <sz val="9"/>
            <color indexed="81"/>
            <rFont val="Segoe UI"/>
            <charset val="1"/>
          </rPr>
          <t>Eletrica Industrial</t>
        </r>
      </text>
    </comment>
    <comment ref="D31" authorId="0" shapeId="0">
      <text>
        <r>
          <rPr>
            <b/>
            <sz val="9"/>
            <color indexed="81"/>
            <rFont val="Segoe UI"/>
            <charset val="1"/>
          </rPr>
          <t xml:space="preserve">Falta enviar NF Fernanda, dia 06/02/2019, valor R$ 3.185,40;
(Serviços de Terceiro Apoiador)
</t>
        </r>
      </text>
    </comment>
    <comment ref="F31" authorId="0" shapeId="0">
      <text>
        <r>
          <rPr>
            <sz val="9"/>
            <color indexed="81"/>
            <rFont val="Segoe UI"/>
            <charset val="1"/>
          </rPr>
          <t>OUTROS - Despesas c/ Congresso: 
Boleto Prefeitura Limpeza Centro de Eventos R$ 2.550,00 e;
Alugueis Diversos R$ 3.900,00;
Doce Fotografia, NF 02, valor R$ 300,00; 
Cardial Feiras, NF 1001, valor R$ 11.990,00;
BS Audio, NF 2134, VALOR R$ 15.150,00;
Impressul, NF 80888, valor R$ 5.960,00;
TM Hoteis (8.000,00) Priscila está pedindo NF para cliente;
Cheque Compensado ref. a Distribuidora de Bebidas NF 1604, valor R$ 329,00.</t>
        </r>
      </text>
    </comment>
    <comment ref="D34" authorId="0" shapeId="0">
      <text>
        <r>
          <rPr>
            <sz val="9"/>
            <color indexed="81"/>
            <rFont val="Segoe UI"/>
            <family val="2"/>
          </rPr>
          <t>Notebook Lenovo, NF 77465, valor R$ 3.299,00;
Amazon Notebook NF 76582, valor R$ 6.598,00;
Pgto dia 14/02/2019, AMAZON, faltou enviar a NF, valor R$ 3.364,40
Escritolândia, NF 6908, valor R$ 3.657,70</t>
        </r>
      </text>
    </comment>
    <comment ref="E34" authorId="0" shapeId="0">
      <text>
        <r>
          <rPr>
            <sz val="9"/>
            <color indexed="81"/>
            <rFont val="Segoe UI"/>
            <charset val="1"/>
          </rPr>
          <t>Hope Tech</t>
        </r>
      </text>
    </comment>
  </commentList>
</comments>
</file>

<file path=xl/comments2.xml><?xml version="1.0" encoding="utf-8"?>
<comments xmlns="http://schemas.openxmlformats.org/spreadsheetml/2006/main">
  <authors>
    <author>usuario</author>
  </authors>
  <commentList>
    <comment ref="C17" authorId="0" shapeId="0">
      <text>
        <r>
          <rPr>
            <sz val="9"/>
            <color indexed="81"/>
            <rFont val="Segoe UI"/>
            <charset val="1"/>
          </rPr>
          <t>FOLHA:
05/2019 E 06/2019</t>
        </r>
      </text>
    </comment>
    <comment ref="D23" authorId="0" shapeId="0">
      <text>
        <r>
          <rPr>
            <sz val="9"/>
            <color indexed="81"/>
            <rFont val="Segoe UI"/>
            <charset val="1"/>
          </rPr>
          <t>Consórcio Fênix</t>
        </r>
      </text>
    </comment>
    <comment ref="B32" authorId="0" shapeId="0">
      <text>
        <r>
          <rPr>
            <b/>
            <sz val="9"/>
            <color indexed="81"/>
            <rFont val="Segoe UI"/>
            <charset val="1"/>
          </rPr>
          <t>DNIT: Multas;
Adriano Murilo, NF 3739;
Liberty Seguros.</t>
        </r>
      </text>
    </comment>
    <comment ref="D32" authorId="0" shapeId="0">
      <text>
        <r>
          <rPr>
            <sz val="9"/>
            <color indexed="81"/>
            <rFont val="Segoe UI"/>
            <charset val="1"/>
          </rPr>
          <t xml:space="preserve">DNIT: Multa
</t>
        </r>
      </text>
    </comment>
    <comment ref="E32" authorId="0" shapeId="0">
      <text>
        <r>
          <rPr>
            <b/>
            <sz val="9"/>
            <color indexed="81"/>
            <rFont val="Segoe UI"/>
            <charset val="1"/>
          </rPr>
          <t>SOCIX NF 410
R$ 1.652,93
R$ 194,63
SEM DOCUMENTO</t>
        </r>
      </text>
    </comment>
  </commentList>
</comments>
</file>

<file path=xl/sharedStrings.xml><?xml version="1.0" encoding="utf-8"?>
<sst xmlns="http://schemas.openxmlformats.org/spreadsheetml/2006/main" count="103" uniqueCount="51">
  <si>
    <t>Tipos de Receitas</t>
  </si>
  <si>
    <t>Total das Receitas</t>
  </si>
  <si>
    <t>Tipos de Despesas</t>
  </si>
  <si>
    <t>Diárias e Ajuda de Custos</t>
  </si>
  <si>
    <t>Encargos Sociais</t>
  </si>
  <si>
    <t>Tarifas Bancárias</t>
  </si>
  <si>
    <t>Total de Despesas</t>
  </si>
  <si>
    <t>Saldo do Mês</t>
  </si>
  <si>
    <t>Saldo Final</t>
  </si>
  <si>
    <t>JANEIRO</t>
  </si>
  <si>
    <t>FEVEREIRO</t>
  </si>
  <si>
    <t>MARÇO</t>
  </si>
  <si>
    <t>TOTAL</t>
  </si>
  <si>
    <t>Saldo do Período Anterior</t>
  </si>
  <si>
    <t>Carimbo e Assinatura do Presidente do Cosems</t>
  </si>
  <si>
    <t>Carimbo e Assinatura do Diretor Financeiro do Cosems</t>
  </si>
  <si>
    <t>Receitas de Contribuições/Portaria 220</t>
  </si>
  <si>
    <t>Receitas de Contribuições/Boletos</t>
  </si>
  <si>
    <t>Despesas Correntes:</t>
  </si>
  <si>
    <t>Despesas de Capital</t>
  </si>
  <si>
    <t>Vencimentos e Vantagens Fixas</t>
  </si>
  <si>
    <t>Impostos/Taxas</t>
  </si>
  <si>
    <t>Investimentos</t>
  </si>
  <si>
    <t xml:space="preserve">Móveis e Equipamentos </t>
  </si>
  <si>
    <t>Veículos</t>
  </si>
  <si>
    <t>Passagens e Locomoção</t>
  </si>
  <si>
    <t>Receitas Financeiras  (Rendimentos)</t>
  </si>
  <si>
    <t>Outros (especificar)</t>
  </si>
  <si>
    <t>Materiais de Consumo (Expedientes)</t>
  </si>
  <si>
    <t>Receita Corrente</t>
  </si>
  <si>
    <t xml:space="preserve">Receita de Capital </t>
  </si>
  <si>
    <t>Diversas (Especificar)</t>
  </si>
  <si>
    <t>Imobilizado</t>
  </si>
  <si>
    <t>ABRIL</t>
  </si>
  <si>
    <t>Combustíveis e Lubrificantes</t>
  </si>
  <si>
    <t>Serviços de Terceiros Pessoa Física</t>
  </si>
  <si>
    <t>Serviços de Terceiros Pessoa Jurídica</t>
  </si>
  <si>
    <t>ANEXO II - Planilha de Prestação de Contas dos Recursos Financeiros da Contribuição de Representação Institucional</t>
  </si>
  <si>
    <t>ANEXO I</t>
  </si>
  <si>
    <t>RELATÓRIO DA MOVIMENTAÇÃO FINANCEIRA</t>
  </si>
  <si>
    <t>Alimentação/Coffe</t>
  </si>
  <si>
    <t>Telefone</t>
  </si>
  <si>
    <t>Pagamentos feitos a maior</t>
  </si>
  <si>
    <t>Reforma e Instalações</t>
  </si>
  <si>
    <t>Devolução</t>
  </si>
  <si>
    <t>MAIO</t>
  </si>
  <si>
    <t>JUNHO</t>
  </si>
  <si>
    <t>JULHO</t>
  </si>
  <si>
    <t>AGOSTO</t>
  </si>
  <si>
    <t>Despesas com Congresso</t>
  </si>
  <si>
    <t>Combustíveis/Lubrificantes e Vale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</si>
</sst>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;[Red]#,##0.00"/>
    <numFmt numFmtId="165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sz val="1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164" fontId="0" fillId="0" borderId="4" xfId="0" applyNumberFormat="1" applyFill="1" applyBorder="1"/>
    <xf numFmtId="164" fontId="0" fillId="0" borderId="0" xfId="0" applyNumberFormat="1"/>
    <xf numFmtId="164" fontId="2" fillId="0" borderId="4" xfId="0" applyNumberFormat="1" applyFont="1" applyFill="1" applyBorder="1"/>
    <xf numFmtId="0" fontId="2" fillId="2" borderId="4" xfId="0" applyFont="1" applyFill="1" applyBorder="1"/>
    <xf numFmtId="165" fontId="2" fillId="2" borderId="4" xfId="1" applyNumberFormat="1" applyFont="1" applyFill="1" applyBorder="1"/>
    <xf numFmtId="165" fontId="2" fillId="2" borderId="4" xfId="0" applyNumberFormat="1" applyFont="1" applyFill="1" applyBorder="1"/>
    <xf numFmtId="0" fontId="0" fillId="0" borderId="0" xfId="0" applyBorder="1"/>
    <xf numFmtId="0" fontId="0" fillId="0" borderId="0" xfId="0" applyFill="1" applyBorder="1"/>
    <xf numFmtId="43" fontId="0" fillId="0" borderId="0" xfId="0" applyNumberFormat="1"/>
    <xf numFmtId="165" fontId="0" fillId="0" borderId="0" xfId="0" applyNumberFormat="1"/>
    <xf numFmtId="43" fontId="0" fillId="0" borderId="0" xfId="1" applyFont="1"/>
    <xf numFmtId="0" fontId="0" fillId="0" borderId="5" xfId="0" applyBorder="1" applyAlignment="1">
      <alignment horizontal="center"/>
    </xf>
    <xf numFmtId="164" fontId="0" fillId="3" borderId="4" xfId="0" applyNumberFormat="1" applyFill="1" applyBorder="1"/>
    <xf numFmtId="164" fontId="2" fillId="3" borderId="4" xfId="0" applyNumberFormat="1" applyFont="1" applyFill="1" applyBorder="1"/>
    <xf numFmtId="164" fontId="3" fillId="3" borderId="4" xfId="0" applyNumberFormat="1" applyFont="1" applyFill="1" applyBorder="1"/>
    <xf numFmtId="0" fontId="2" fillId="4" borderId="4" xfId="0" applyFont="1" applyFill="1" applyBorder="1"/>
    <xf numFmtId="0" fontId="2" fillId="4" borderId="4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7" fillId="0" borderId="0" xfId="0" applyFont="1"/>
    <xf numFmtId="164" fontId="0" fillId="0" borderId="4" xfId="0" applyNumberFormat="1" applyFont="1" applyFill="1" applyBorder="1"/>
    <xf numFmtId="164" fontId="0" fillId="0" borderId="4" xfId="0" applyNumberFormat="1" applyFill="1" applyBorder="1" applyAlignment="1">
      <alignment horizontal="right"/>
    </xf>
    <xf numFmtId="0" fontId="2" fillId="5" borderId="4" xfId="0" applyFont="1" applyFill="1" applyBorder="1" applyAlignment="1">
      <alignment horizontal="center"/>
    </xf>
    <xf numFmtId="164" fontId="4" fillId="5" borderId="4" xfId="0" applyNumberFormat="1" applyFont="1" applyFill="1" applyBorder="1" applyAlignment="1">
      <alignment horizontal="center"/>
    </xf>
    <xf numFmtId="164" fontId="2" fillId="5" borderId="4" xfId="0" applyNumberFormat="1" applyFont="1" applyFill="1" applyBorder="1"/>
    <xf numFmtId="164" fontId="0" fillId="5" borderId="4" xfId="0" applyNumberFormat="1" applyFill="1" applyBorder="1"/>
    <xf numFmtId="0" fontId="2" fillId="5" borderId="4" xfId="0" applyFont="1" applyFill="1" applyBorder="1" applyAlignment="1">
      <alignment horizontal="left"/>
    </xf>
    <xf numFmtId="164" fontId="2" fillId="5" borderId="4" xfId="0" applyNumberFormat="1" applyFont="1" applyFill="1" applyBorder="1" applyAlignment="1">
      <alignment horizontal="center"/>
    </xf>
    <xf numFmtId="0" fontId="2" fillId="5" borderId="4" xfId="0" applyFont="1" applyFill="1" applyBorder="1"/>
    <xf numFmtId="164" fontId="9" fillId="3" borderId="4" xfId="0" applyNumberFormat="1" applyFont="1" applyFill="1" applyBorder="1"/>
    <xf numFmtId="0" fontId="4" fillId="5" borderId="4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0" xfId="0" applyBorder="1" applyAlignment="1"/>
    <xf numFmtId="164" fontId="0" fillId="0" borderId="5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44"/>
  <sheetViews>
    <sheetView topLeftCell="B19" zoomScaleNormal="100" workbookViewId="0">
      <selection activeCell="C39" sqref="C39"/>
    </sheetView>
  </sheetViews>
  <sheetFormatPr defaultRowHeight="15" x14ac:dyDescent="0.25"/>
  <cols>
    <col min="2" max="2" width="43.7109375" customWidth="1"/>
    <col min="3" max="7" width="16.7109375" customWidth="1"/>
    <col min="8" max="8" width="2.140625" customWidth="1"/>
    <col min="10" max="10" width="73.5703125" customWidth="1"/>
  </cols>
  <sheetData>
    <row r="1" spans="2:7" x14ac:dyDescent="0.25">
      <c r="B1" s="35" t="s">
        <v>38</v>
      </c>
      <c r="C1" s="35"/>
      <c r="D1" s="35"/>
      <c r="E1" s="35"/>
      <c r="F1" s="35"/>
      <c r="G1" s="35"/>
    </row>
    <row r="2" spans="2:7" x14ac:dyDescent="0.25">
      <c r="B2" s="35" t="s">
        <v>39</v>
      </c>
      <c r="C2" s="35"/>
      <c r="D2" s="35"/>
      <c r="E2" s="35"/>
      <c r="F2" s="35"/>
      <c r="G2" s="35"/>
    </row>
    <row r="3" spans="2:7" ht="15.75" thickBot="1" x14ac:dyDescent="0.3"/>
    <row r="4" spans="2:7" ht="31.5" customHeight="1" thickTop="1" thickBot="1" x14ac:dyDescent="0.3">
      <c r="B4" s="36" t="s">
        <v>37</v>
      </c>
      <c r="C4" s="37"/>
      <c r="D4" s="37"/>
      <c r="E4" s="37"/>
      <c r="F4" s="37"/>
      <c r="G4" s="38"/>
    </row>
    <row r="5" spans="2:7" ht="16.5" thickTop="1" thickBot="1" x14ac:dyDescent="0.3">
      <c r="B5" s="30" t="s">
        <v>0</v>
      </c>
      <c r="C5" s="30" t="s">
        <v>9</v>
      </c>
      <c r="D5" s="30" t="s">
        <v>10</v>
      </c>
      <c r="E5" s="30" t="s">
        <v>11</v>
      </c>
      <c r="F5" s="30" t="s">
        <v>33</v>
      </c>
      <c r="G5" s="30" t="s">
        <v>12</v>
      </c>
    </row>
    <row r="6" spans="2:7" ht="16.5" thickTop="1" thickBot="1" x14ac:dyDescent="0.3">
      <c r="B6" s="22" t="s">
        <v>29</v>
      </c>
      <c r="C6" s="23">
        <f>SUM(C7:C10)</f>
        <v>124082.01</v>
      </c>
      <c r="D6" s="23">
        <f>SUM(D7:D10)</f>
        <v>123964.13</v>
      </c>
      <c r="E6" s="23">
        <f>SUM(E7:E10)</f>
        <v>125370.41</v>
      </c>
      <c r="F6" s="23">
        <f>SUM(F7:F10)</f>
        <v>123770.43</v>
      </c>
      <c r="G6" s="24">
        <f>SUM(C6:F6)</f>
        <v>497186.98000000004</v>
      </c>
    </row>
    <row r="7" spans="2:7" ht="16.5" thickTop="1" thickBot="1" x14ac:dyDescent="0.3">
      <c r="B7" s="17" t="s">
        <v>16</v>
      </c>
      <c r="C7" s="1">
        <v>123425</v>
      </c>
      <c r="D7" s="1">
        <v>123425</v>
      </c>
      <c r="E7" s="1">
        <v>123425</v>
      </c>
      <c r="F7" s="1">
        <v>123425</v>
      </c>
      <c r="G7" s="14">
        <f t="shared" ref="G7:G14" si="0">SUM(C7:F7)</f>
        <v>493700</v>
      </c>
    </row>
    <row r="8" spans="2:7" ht="16.5" thickTop="1" thickBot="1" x14ac:dyDescent="0.3">
      <c r="B8" s="17" t="s">
        <v>17</v>
      </c>
      <c r="C8" s="1"/>
      <c r="D8" s="1"/>
      <c r="E8" s="1"/>
      <c r="F8" s="1"/>
      <c r="G8" s="14">
        <f t="shared" si="0"/>
        <v>0</v>
      </c>
    </row>
    <row r="9" spans="2:7" ht="16.5" thickTop="1" thickBot="1" x14ac:dyDescent="0.3">
      <c r="B9" s="17" t="s">
        <v>44</v>
      </c>
      <c r="C9" s="1"/>
      <c r="D9" s="1"/>
      <c r="E9" s="1">
        <v>1325</v>
      </c>
      <c r="F9" s="1"/>
      <c r="G9" s="14"/>
    </row>
    <row r="10" spans="2:7" ht="16.5" thickTop="1" thickBot="1" x14ac:dyDescent="0.3">
      <c r="B10" s="17" t="s">
        <v>26</v>
      </c>
      <c r="C10" s="1">
        <v>657.01</v>
      </c>
      <c r="D10" s="1">
        <v>539.13</v>
      </c>
      <c r="E10" s="1">
        <v>620.41</v>
      </c>
      <c r="F10" s="1">
        <v>345.43</v>
      </c>
      <c r="G10" s="14">
        <f t="shared" si="0"/>
        <v>2161.9799999999996</v>
      </c>
    </row>
    <row r="11" spans="2:7" ht="16.5" thickTop="1" thickBot="1" x14ac:dyDescent="0.3">
      <c r="B11" s="22" t="s">
        <v>30</v>
      </c>
      <c r="C11" s="25">
        <f>SUM(C12:C13)</f>
        <v>0</v>
      </c>
      <c r="D11" s="25">
        <f>SUM(D12:D13)</f>
        <v>0</v>
      </c>
      <c r="E11" s="25">
        <f t="shared" ref="E11:F11" si="1">SUM(E12:E13)</f>
        <v>0</v>
      </c>
      <c r="F11" s="25">
        <f t="shared" si="1"/>
        <v>0</v>
      </c>
      <c r="G11" s="24">
        <f t="shared" si="0"/>
        <v>0</v>
      </c>
    </row>
    <row r="12" spans="2:7" ht="16.5" thickTop="1" thickBot="1" x14ac:dyDescent="0.3">
      <c r="B12" s="17" t="s">
        <v>32</v>
      </c>
      <c r="C12" s="15"/>
      <c r="D12" s="15"/>
      <c r="E12" s="15"/>
      <c r="F12" s="15"/>
      <c r="G12" s="14">
        <f t="shared" si="0"/>
        <v>0</v>
      </c>
    </row>
    <row r="13" spans="2:7" ht="16.5" thickTop="1" thickBot="1" x14ac:dyDescent="0.3">
      <c r="B13" s="17" t="s">
        <v>31</v>
      </c>
      <c r="C13" s="1"/>
      <c r="D13" s="1"/>
      <c r="E13" s="1"/>
      <c r="F13" s="1"/>
      <c r="G13" s="14">
        <f t="shared" si="0"/>
        <v>0</v>
      </c>
    </row>
    <row r="14" spans="2:7" ht="16.5" thickTop="1" thickBot="1" x14ac:dyDescent="0.3">
      <c r="B14" s="26" t="s">
        <v>1</v>
      </c>
      <c r="C14" s="27">
        <f>C11+C6</f>
        <v>124082.01</v>
      </c>
      <c r="D14" s="27">
        <f>SUM(D7:D10)</f>
        <v>123964.13</v>
      </c>
      <c r="E14" s="27">
        <f>SUM(E7:E10)</f>
        <v>125370.41</v>
      </c>
      <c r="F14" s="27">
        <f>SUM(F7:F10)</f>
        <v>123770.43</v>
      </c>
      <c r="G14" s="24">
        <f t="shared" si="0"/>
        <v>497186.98000000004</v>
      </c>
    </row>
    <row r="15" spans="2:7" ht="16.5" thickTop="1" thickBot="1" x14ac:dyDescent="0.3">
      <c r="B15" s="30" t="s">
        <v>2</v>
      </c>
      <c r="C15" s="30" t="s">
        <v>9</v>
      </c>
      <c r="D15" s="30" t="s">
        <v>10</v>
      </c>
      <c r="E15" s="30" t="s">
        <v>11</v>
      </c>
      <c r="F15" s="30" t="s">
        <v>33</v>
      </c>
      <c r="G15" s="30" t="s">
        <v>12</v>
      </c>
    </row>
    <row r="16" spans="2:7" ht="16.5" thickTop="1" thickBot="1" x14ac:dyDescent="0.3">
      <c r="B16" s="22" t="s">
        <v>18</v>
      </c>
      <c r="C16" s="24">
        <f>SUM(C17:C31)</f>
        <v>111764.11000000002</v>
      </c>
      <c r="D16" s="24">
        <f>SUM(D17:D31)</f>
        <v>96916.359999999986</v>
      </c>
      <c r="E16" s="24">
        <f>SUM(E17:E31)</f>
        <v>61321.930000000008</v>
      </c>
      <c r="F16" s="24">
        <f>SUM(F17:F31)</f>
        <v>263038.40000000002</v>
      </c>
      <c r="G16" s="24">
        <f>SUM(C16:F16)</f>
        <v>533040.80000000005</v>
      </c>
    </row>
    <row r="17" spans="2:7" ht="16.5" thickTop="1" thickBot="1" x14ac:dyDescent="0.3">
      <c r="B17" s="16" t="s">
        <v>20</v>
      </c>
      <c r="C17" s="21">
        <v>36251.47</v>
      </c>
      <c r="D17" s="1">
        <v>21059.27</v>
      </c>
      <c r="E17" s="20"/>
      <c r="F17" s="1">
        <v>47247.55</v>
      </c>
      <c r="G17" s="3">
        <f t="shared" ref="G17:G31" si="2">C17+D17+E17+F17</f>
        <v>104558.29000000001</v>
      </c>
    </row>
    <row r="18" spans="2:7" ht="16.5" thickTop="1" thickBot="1" x14ac:dyDescent="0.3">
      <c r="B18" s="16" t="s">
        <v>4</v>
      </c>
      <c r="C18" s="13">
        <v>15373.72</v>
      </c>
      <c r="D18" s="1">
        <v>16653.54</v>
      </c>
      <c r="E18" s="20">
        <v>3617.6</v>
      </c>
      <c r="F18" s="1">
        <v>29077.47</v>
      </c>
      <c r="G18" s="3">
        <f t="shared" si="2"/>
        <v>64722.33</v>
      </c>
    </row>
    <row r="19" spans="2:7" ht="16.5" thickTop="1" thickBot="1" x14ac:dyDescent="0.3">
      <c r="B19" s="16" t="s">
        <v>3</v>
      </c>
      <c r="C19" s="13">
        <v>6578.98</v>
      </c>
      <c r="D19" s="1">
        <v>4567.7299999999996</v>
      </c>
      <c r="E19" s="20">
        <v>7040.65</v>
      </c>
      <c r="F19" s="1">
        <v>29139.07</v>
      </c>
      <c r="G19" s="3">
        <f t="shared" si="2"/>
        <v>47326.43</v>
      </c>
    </row>
    <row r="20" spans="2:7" ht="16.5" thickTop="1" thickBot="1" x14ac:dyDescent="0.3">
      <c r="B20" s="16" t="s">
        <v>21</v>
      </c>
      <c r="C20" s="1"/>
      <c r="D20" s="1"/>
      <c r="E20" s="20"/>
      <c r="F20" s="1"/>
      <c r="G20" s="3">
        <f t="shared" si="2"/>
        <v>0</v>
      </c>
    </row>
    <row r="21" spans="2:7" ht="16.5" thickTop="1" thickBot="1" x14ac:dyDescent="0.3">
      <c r="B21" s="16" t="s">
        <v>5</v>
      </c>
      <c r="C21" s="1">
        <v>132.04</v>
      </c>
      <c r="D21" s="1">
        <v>152.69999999999999</v>
      </c>
      <c r="E21" s="20">
        <v>122.16</v>
      </c>
      <c r="F21" s="1">
        <v>337.12</v>
      </c>
      <c r="G21" s="3">
        <f t="shared" si="2"/>
        <v>744.02</v>
      </c>
    </row>
    <row r="22" spans="2:7" ht="16.5" thickTop="1" thickBot="1" x14ac:dyDescent="0.3">
      <c r="B22" s="16" t="s">
        <v>28</v>
      </c>
      <c r="C22" s="1">
        <v>2490.36</v>
      </c>
      <c r="D22" s="1"/>
      <c r="E22" s="20">
        <v>4895</v>
      </c>
      <c r="F22" s="1">
        <v>16000</v>
      </c>
      <c r="G22" s="3">
        <f t="shared" si="2"/>
        <v>23385.360000000001</v>
      </c>
    </row>
    <row r="23" spans="2:7" ht="16.5" thickTop="1" thickBot="1" x14ac:dyDescent="0.3">
      <c r="B23" s="16" t="s">
        <v>34</v>
      </c>
      <c r="C23" s="1"/>
      <c r="D23" s="1"/>
      <c r="E23" s="20"/>
      <c r="F23" s="1"/>
      <c r="G23" s="3">
        <f t="shared" si="2"/>
        <v>0</v>
      </c>
    </row>
    <row r="24" spans="2:7" ht="16.5" thickTop="1" thickBot="1" x14ac:dyDescent="0.3">
      <c r="B24" s="16" t="s">
        <v>40</v>
      </c>
      <c r="C24" s="1">
        <v>4512.5</v>
      </c>
      <c r="D24" s="1"/>
      <c r="E24" s="20">
        <v>925</v>
      </c>
      <c r="F24" s="1">
        <v>4993.5</v>
      </c>
      <c r="G24" s="3">
        <f t="shared" si="2"/>
        <v>10431</v>
      </c>
    </row>
    <row r="25" spans="2:7" ht="15" customHeight="1" thickTop="1" thickBot="1" x14ac:dyDescent="0.3">
      <c r="B25" s="16" t="s">
        <v>41</v>
      </c>
      <c r="C25" s="1">
        <v>592.64</v>
      </c>
      <c r="D25" s="1">
        <v>581.65</v>
      </c>
      <c r="E25" s="20">
        <v>558.47</v>
      </c>
      <c r="F25" s="1">
        <v>608.61</v>
      </c>
      <c r="G25" s="3">
        <f t="shared" si="2"/>
        <v>2341.37</v>
      </c>
    </row>
    <row r="26" spans="2:7" ht="16.5" thickTop="1" thickBot="1" x14ac:dyDescent="0.3">
      <c r="B26" s="16" t="s">
        <v>25</v>
      </c>
      <c r="C26" s="1"/>
      <c r="D26" s="1">
        <v>896.07</v>
      </c>
      <c r="E26" s="20">
        <v>3598.65</v>
      </c>
      <c r="F26" s="1">
        <v>17580.88</v>
      </c>
      <c r="G26" s="3">
        <f t="shared" si="2"/>
        <v>22075.600000000002</v>
      </c>
    </row>
    <row r="27" spans="2:7" ht="16.5" thickTop="1" thickBot="1" x14ac:dyDescent="0.3">
      <c r="B27" s="16" t="s">
        <v>35</v>
      </c>
      <c r="C27" s="1"/>
      <c r="D27" s="1"/>
      <c r="E27" s="20"/>
      <c r="F27" s="1"/>
      <c r="G27" s="3">
        <f t="shared" si="2"/>
        <v>0</v>
      </c>
    </row>
    <row r="28" spans="2:7" ht="16.5" thickTop="1" thickBot="1" x14ac:dyDescent="0.3">
      <c r="B28" s="16" t="s">
        <v>36</v>
      </c>
      <c r="C28" s="1">
        <v>38939.4</v>
      </c>
      <c r="D28" s="1">
        <v>45154</v>
      </c>
      <c r="E28" s="20">
        <v>38964.400000000001</v>
      </c>
      <c r="F28" s="1">
        <v>58051.8</v>
      </c>
      <c r="G28" s="3">
        <f t="shared" si="2"/>
        <v>181109.59999999998</v>
      </c>
    </row>
    <row r="29" spans="2:7" ht="16.5" thickTop="1" thickBot="1" x14ac:dyDescent="0.3">
      <c r="B29" s="16" t="s">
        <v>42</v>
      </c>
      <c r="C29" s="13"/>
      <c r="D29" s="1"/>
      <c r="E29" s="20"/>
      <c r="F29" s="1">
        <v>3185.4</v>
      </c>
      <c r="G29" s="3">
        <f t="shared" si="2"/>
        <v>3185.4</v>
      </c>
    </row>
    <row r="30" spans="2:7" ht="16.5" thickTop="1" thickBot="1" x14ac:dyDescent="0.3">
      <c r="B30" s="16" t="s">
        <v>43</v>
      </c>
      <c r="C30" s="1">
        <v>6893</v>
      </c>
      <c r="D30" s="1">
        <v>4666</v>
      </c>
      <c r="E30" s="20">
        <v>1600</v>
      </c>
      <c r="F30" s="1">
        <v>8638</v>
      </c>
      <c r="G30" s="3">
        <f t="shared" si="2"/>
        <v>21797</v>
      </c>
    </row>
    <row r="31" spans="2:7" ht="16.5" thickTop="1" thickBot="1" x14ac:dyDescent="0.3">
      <c r="B31" s="16" t="s">
        <v>27</v>
      </c>
      <c r="C31" s="29"/>
      <c r="D31" s="29">
        <v>3185.4</v>
      </c>
      <c r="E31" s="1"/>
      <c r="F31" s="1">
        <v>48179</v>
      </c>
      <c r="G31" s="3">
        <f t="shared" si="2"/>
        <v>51364.4</v>
      </c>
    </row>
    <row r="32" spans="2:7" ht="16.5" thickTop="1" thickBot="1" x14ac:dyDescent="0.3">
      <c r="B32" s="22" t="s">
        <v>19</v>
      </c>
      <c r="C32" s="25">
        <f>SUM(C33:C36)</f>
        <v>2947.25</v>
      </c>
      <c r="D32" s="25">
        <f>SUM(D33:D36)</f>
        <v>16919.099999999999</v>
      </c>
      <c r="E32" s="25">
        <f>SUM(E33:E36)</f>
        <v>6100</v>
      </c>
      <c r="F32" s="25">
        <f t="shared" ref="F32" si="3">SUM(F33:F36)</f>
        <v>0</v>
      </c>
      <c r="G32" s="24">
        <f>SUM(C32:F32)</f>
        <v>25966.35</v>
      </c>
    </row>
    <row r="33" spans="2:12" ht="16.5" thickTop="1" thickBot="1" x14ac:dyDescent="0.3">
      <c r="B33" s="16" t="s">
        <v>22</v>
      </c>
      <c r="C33" s="13"/>
      <c r="D33" s="13"/>
      <c r="E33" s="13"/>
      <c r="F33" s="13"/>
      <c r="G33" s="14">
        <f>SUM(C33:F33)</f>
        <v>0</v>
      </c>
    </row>
    <row r="34" spans="2:12" ht="16.5" thickTop="1" thickBot="1" x14ac:dyDescent="0.3">
      <c r="B34" s="16" t="s">
        <v>23</v>
      </c>
      <c r="C34" s="13">
        <v>2947.25</v>
      </c>
      <c r="D34" s="13">
        <v>16919.099999999999</v>
      </c>
      <c r="E34" s="13">
        <v>6100</v>
      </c>
      <c r="F34" s="13"/>
      <c r="G34" s="14">
        <f t="shared" ref="G34:G36" si="4">SUM(C34:F34)</f>
        <v>25966.35</v>
      </c>
    </row>
    <row r="35" spans="2:12" ht="16.5" thickTop="1" thickBot="1" x14ac:dyDescent="0.3">
      <c r="B35" s="16" t="s">
        <v>24</v>
      </c>
      <c r="C35" s="13"/>
      <c r="D35" s="13"/>
      <c r="E35" s="13"/>
      <c r="F35" s="13"/>
      <c r="G35" s="14">
        <f t="shared" si="4"/>
        <v>0</v>
      </c>
    </row>
    <row r="36" spans="2:12" ht="16.5" thickTop="1" thickBot="1" x14ac:dyDescent="0.3">
      <c r="B36" s="16" t="s">
        <v>27</v>
      </c>
      <c r="C36" s="13"/>
      <c r="D36" s="13"/>
      <c r="E36" s="13"/>
      <c r="F36" s="13"/>
      <c r="G36" s="14">
        <f t="shared" si="4"/>
        <v>0</v>
      </c>
    </row>
    <row r="37" spans="2:12" ht="16.5" thickTop="1" thickBot="1" x14ac:dyDescent="0.3">
      <c r="B37" s="28" t="s">
        <v>6</v>
      </c>
      <c r="C37" s="24">
        <f>C32+C16</f>
        <v>114711.36000000002</v>
      </c>
      <c r="D37" s="24">
        <f>D32+D16</f>
        <v>113835.45999999999</v>
      </c>
      <c r="E37" s="24">
        <f>E32+E16</f>
        <v>67421.930000000008</v>
      </c>
      <c r="F37" s="24">
        <f>F32+F16</f>
        <v>263038.40000000002</v>
      </c>
      <c r="G37" s="24">
        <f>SUM(C37:F37)</f>
        <v>559007.15</v>
      </c>
      <c r="L37" s="19"/>
    </row>
    <row r="38" spans="2:12" ht="16.5" thickTop="1" thickBot="1" x14ac:dyDescent="0.3">
      <c r="B38" s="4" t="s">
        <v>7</v>
      </c>
      <c r="C38" s="5">
        <f>C14-C37</f>
        <v>9370.6499999999796</v>
      </c>
      <c r="D38" s="5">
        <f>D14-D37</f>
        <v>10128.670000000013</v>
      </c>
      <c r="E38" s="5">
        <f>E14-E37</f>
        <v>57948.479999999996</v>
      </c>
      <c r="F38" s="5">
        <f>F14-F37</f>
        <v>-139267.97000000003</v>
      </c>
      <c r="G38" s="5"/>
    </row>
    <row r="39" spans="2:12" ht="16.5" thickTop="1" thickBot="1" x14ac:dyDescent="0.3">
      <c r="B39" s="4" t="s">
        <v>13</v>
      </c>
      <c r="C39" s="5">
        <v>336568.73</v>
      </c>
      <c r="D39" s="5">
        <f>C40</f>
        <v>345939.37999999995</v>
      </c>
      <c r="E39" s="5">
        <f>D40</f>
        <v>356068.04999999993</v>
      </c>
      <c r="F39" s="5">
        <f>E40</f>
        <v>414016.52999999991</v>
      </c>
      <c r="G39" s="5"/>
    </row>
    <row r="40" spans="2:12" ht="16.5" thickTop="1" thickBot="1" x14ac:dyDescent="0.3">
      <c r="B40" s="4" t="s">
        <v>8</v>
      </c>
      <c r="C40" s="6">
        <f>C38+C39</f>
        <v>345939.37999999995</v>
      </c>
      <c r="D40" s="6">
        <f t="shared" ref="D40" si="5">D38+D39</f>
        <v>356068.04999999993</v>
      </c>
      <c r="E40" s="6">
        <f>E38+E39</f>
        <v>414016.52999999991</v>
      </c>
      <c r="F40" s="6">
        <f>F38+F39</f>
        <v>274748.55999999988</v>
      </c>
      <c r="G40" s="6">
        <f>G14-G37+C39</f>
        <v>274748.56</v>
      </c>
    </row>
    <row r="41" spans="2:12" ht="15.75" thickTop="1" x14ac:dyDescent="0.25">
      <c r="B41" s="7"/>
      <c r="C41" s="7"/>
      <c r="D41" s="8"/>
      <c r="E41" s="8"/>
      <c r="F41" s="7"/>
      <c r="G41" s="7"/>
    </row>
    <row r="42" spans="2:12" x14ac:dyDescent="0.25">
      <c r="C42" s="9"/>
      <c r="F42" s="2"/>
      <c r="G42" s="10"/>
    </row>
    <row r="43" spans="2:12" x14ac:dyDescent="0.25">
      <c r="B43" s="12"/>
      <c r="C43" s="12"/>
      <c r="D43" s="2"/>
      <c r="E43" s="33"/>
      <c r="F43" s="33"/>
      <c r="G43" s="33"/>
    </row>
    <row r="44" spans="2:12" x14ac:dyDescent="0.25">
      <c r="B44" s="18" t="s">
        <v>14</v>
      </c>
      <c r="C44" s="18"/>
      <c r="D44" s="11"/>
      <c r="E44" s="34" t="s">
        <v>15</v>
      </c>
      <c r="F44" s="34"/>
      <c r="G44" s="34"/>
    </row>
  </sheetData>
  <mergeCells count="5">
    <mergeCell ref="E43:G43"/>
    <mergeCell ref="E44:G44"/>
    <mergeCell ref="B1:G1"/>
    <mergeCell ref="B2:G2"/>
    <mergeCell ref="B4:G4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45"/>
  <sheetViews>
    <sheetView tabSelected="1" workbookViewId="0">
      <selection activeCell="I33" sqref="I33"/>
    </sheetView>
  </sheetViews>
  <sheetFormatPr defaultRowHeight="15" x14ac:dyDescent="0.25"/>
  <cols>
    <col min="1" max="1" width="43.85546875" customWidth="1"/>
    <col min="2" max="2" width="19.85546875" customWidth="1"/>
    <col min="3" max="3" width="18" customWidth="1"/>
    <col min="4" max="4" width="15.28515625" customWidth="1"/>
    <col min="5" max="5" width="15.85546875" customWidth="1"/>
    <col min="6" max="6" width="18.85546875" customWidth="1"/>
  </cols>
  <sheetData>
    <row r="1" spans="1:6" x14ac:dyDescent="0.25">
      <c r="A1" s="35" t="s">
        <v>38</v>
      </c>
      <c r="B1" s="35"/>
      <c r="C1" s="35"/>
      <c r="D1" s="35"/>
      <c r="E1" s="35"/>
      <c r="F1" s="35"/>
    </row>
    <row r="2" spans="1:6" x14ac:dyDescent="0.25">
      <c r="A2" s="35" t="s">
        <v>39</v>
      </c>
      <c r="B2" s="35"/>
      <c r="C2" s="35"/>
      <c r="D2" s="35"/>
      <c r="E2" s="35"/>
      <c r="F2" s="35"/>
    </row>
    <row r="3" spans="1:6" ht="15.75" thickBot="1" x14ac:dyDescent="0.3"/>
    <row r="4" spans="1:6" ht="39.75" customHeight="1" thickTop="1" thickBot="1" x14ac:dyDescent="0.3">
      <c r="A4" s="36" t="s">
        <v>37</v>
      </c>
      <c r="B4" s="37"/>
      <c r="C4" s="37"/>
      <c r="D4" s="37"/>
      <c r="E4" s="37"/>
      <c r="F4" s="38"/>
    </row>
    <row r="5" spans="1:6" ht="16.5" thickTop="1" thickBot="1" x14ac:dyDescent="0.3">
      <c r="A5" s="30" t="s">
        <v>0</v>
      </c>
      <c r="B5" s="30" t="s">
        <v>45</v>
      </c>
      <c r="C5" s="30" t="s">
        <v>46</v>
      </c>
      <c r="D5" s="30" t="s">
        <v>47</v>
      </c>
      <c r="E5" s="30" t="s">
        <v>48</v>
      </c>
      <c r="F5" s="30" t="s">
        <v>12</v>
      </c>
    </row>
    <row r="6" spans="1:6" ht="16.5" thickTop="1" thickBot="1" x14ac:dyDescent="0.3">
      <c r="A6" s="22" t="s">
        <v>29</v>
      </c>
      <c r="B6" s="23">
        <f>SUM(B7:B10)</f>
        <v>135941.37</v>
      </c>
      <c r="C6" s="23">
        <f>SUM(C7:C10)</f>
        <v>125942.91</v>
      </c>
      <c r="D6" s="23">
        <f>SUM(D7:D10)</f>
        <v>124317</v>
      </c>
      <c r="E6" s="23">
        <f>SUM(E7:E10)</f>
        <v>129451.76</v>
      </c>
      <c r="F6" s="24">
        <f>SUM(B6:E6)</f>
        <v>515653.04000000004</v>
      </c>
    </row>
    <row r="7" spans="1:6" ht="16.5" thickTop="1" thickBot="1" x14ac:dyDescent="0.3">
      <c r="A7" s="17" t="s">
        <v>16</v>
      </c>
      <c r="B7" s="1">
        <v>123425</v>
      </c>
      <c r="C7" s="1">
        <v>123425</v>
      </c>
      <c r="D7" s="1">
        <v>123425</v>
      </c>
      <c r="E7" s="1">
        <v>123425</v>
      </c>
      <c r="F7" s="14">
        <f t="shared" ref="F7:F14" si="0">SUM(B7:E7)</f>
        <v>493700</v>
      </c>
    </row>
    <row r="8" spans="1:6" ht="16.5" thickTop="1" thickBot="1" x14ac:dyDescent="0.3">
      <c r="A8" s="17" t="s">
        <v>17</v>
      </c>
      <c r="B8" s="1"/>
      <c r="C8" s="1"/>
      <c r="D8" s="1"/>
      <c r="E8" s="1"/>
      <c r="F8" s="14">
        <f t="shared" si="0"/>
        <v>0</v>
      </c>
    </row>
    <row r="9" spans="1:6" ht="16.5" thickTop="1" thickBot="1" x14ac:dyDescent="0.3">
      <c r="A9" s="17" t="s">
        <v>44</v>
      </c>
      <c r="B9" s="1">
        <v>12092.4</v>
      </c>
      <c r="C9" s="1">
        <v>1986.35</v>
      </c>
      <c r="D9" s="1">
        <v>270</v>
      </c>
      <c r="E9" s="1">
        <v>5536.7</v>
      </c>
      <c r="F9" s="14"/>
    </row>
    <row r="10" spans="1:6" ht="16.5" thickTop="1" thickBot="1" x14ac:dyDescent="0.3">
      <c r="A10" s="17" t="s">
        <v>26</v>
      </c>
      <c r="B10" s="1">
        <v>423.97</v>
      </c>
      <c r="C10" s="1">
        <v>531.55999999999995</v>
      </c>
      <c r="D10" s="1">
        <v>622</v>
      </c>
      <c r="E10" s="1">
        <v>490.06</v>
      </c>
      <c r="F10" s="14">
        <f t="shared" si="0"/>
        <v>2067.59</v>
      </c>
    </row>
    <row r="11" spans="1:6" ht="16.5" thickTop="1" thickBot="1" x14ac:dyDescent="0.3">
      <c r="A11" s="22" t="s">
        <v>30</v>
      </c>
      <c r="B11" s="25">
        <f>SUM(B12:B13)</f>
        <v>0</v>
      </c>
      <c r="C11" s="25">
        <f>SUM(C12:C13)</f>
        <v>0</v>
      </c>
      <c r="D11" s="25">
        <f t="shared" ref="D11:E11" si="1">SUM(D12:D13)</f>
        <v>0</v>
      </c>
      <c r="E11" s="25">
        <f t="shared" si="1"/>
        <v>0</v>
      </c>
      <c r="F11" s="24">
        <f t="shared" si="0"/>
        <v>0</v>
      </c>
    </row>
    <row r="12" spans="1:6" ht="16.5" thickTop="1" thickBot="1" x14ac:dyDescent="0.3">
      <c r="A12" s="17" t="s">
        <v>32</v>
      </c>
      <c r="B12" s="15"/>
      <c r="C12" s="15"/>
      <c r="D12" s="15"/>
      <c r="E12" s="15"/>
      <c r="F12" s="14">
        <f t="shared" si="0"/>
        <v>0</v>
      </c>
    </row>
    <row r="13" spans="1:6" ht="16.5" thickTop="1" thickBot="1" x14ac:dyDescent="0.3">
      <c r="A13" s="17" t="s">
        <v>31</v>
      </c>
      <c r="B13" s="1"/>
      <c r="C13" s="1"/>
      <c r="D13" s="1"/>
      <c r="E13" s="1"/>
      <c r="F13" s="14">
        <f t="shared" si="0"/>
        <v>0</v>
      </c>
    </row>
    <row r="14" spans="1:6" ht="16.5" thickTop="1" thickBot="1" x14ac:dyDescent="0.3">
      <c r="A14" s="26" t="s">
        <v>1</v>
      </c>
      <c r="B14" s="27">
        <f>B11+B6</f>
        <v>135941.37</v>
      </c>
      <c r="C14" s="27">
        <f>SUM(C7:C10)</f>
        <v>125942.91</v>
      </c>
      <c r="D14" s="27">
        <f>SUM(D7:D10)</f>
        <v>124317</v>
      </c>
      <c r="E14" s="27">
        <f>SUM(E7:E10)</f>
        <v>129451.76</v>
      </c>
      <c r="F14" s="24">
        <f t="shared" si="0"/>
        <v>515653.04000000004</v>
      </c>
    </row>
    <row r="15" spans="1:6" ht="16.5" thickTop="1" thickBot="1" x14ac:dyDescent="0.3">
      <c r="A15" s="30" t="s">
        <v>2</v>
      </c>
      <c r="B15" s="30" t="s">
        <v>45</v>
      </c>
      <c r="C15" s="30" t="s">
        <v>46</v>
      </c>
      <c r="D15" s="30" t="s">
        <v>47</v>
      </c>
      <c r="E15" s="30" t="s">
        <v>48</v>
      </c>
      <c r="F15" s="30" t="s">
        <v>12</v>
      </c>
    </row>
    <row r="16" spans="1:6" ht="16.5" thickTop="1" thickBot="1" x14ac:dyDescent="0.3">
      <c r="A16" s="22" t="s">
        <v>18</v>
      </c>
      <c r="B16" s="24">
        <f>SUM(B17:B32)</f>
        <v>65137.72</v>
      </c>
      <c r="C16" s="24">
        <f>SUM(C17:C32)</f>
        <v>167458.96</v>
      </c>
      <c r="D16" s="24">
        <f>SUM(D17:D32)</f>
        <v>84345.200000000012</v>
      </c>
      <c r="E16" s="24">
        <f>SUM(E17:E32)</f>
        <v>97381.52</v>
      </c>
      <c r="F16" s="24">
        <f>SUM(B16:E16)</f>
        <v>414323.4</v>
      </c>
    </row>
    <row r="17" spans="1:6" ht="16.5" thickTop="1" thickBot="1" x14ac:dyDescent="0.3">
      <c r="A17" s="16" t="s">
        <v>20</v>
      </c>
      <c r="B17" s="21">
        <v>4103.07</v>
      </c>
      <c r="C17" s="1">
        <v>35493.599999999999</v>
      </c>
      <c r="D17" s="20"/>
      <c r="E17" s="1">
        <v>21244.11</v>
      </c>
      <c r="F17" s="3">
        <f t="shared" ref="F17:F32" si="2">B17+C17+D17+E17</f>
        <v>60840.78</v>
      </c>
    </row>
    <row r="18" spans="1:6" ht="16.5" thickTop="1" thickBot="1" x14ac:dyDescent="0.3">
      <c r="A18" s="16" t="s">
        <v>4</v>
      </c>
      <c r="B18" s="13">
        <v>4493.43</v>
      </c>
      <c r="C18" s="1">
        <v>14845.96</v>
      </c>
      <c r="D18" s="20">
        <v>14149.03</v>
      </c>
      <c r="E18" s="1">
        <v>13856.51</v>
      </c>
      <c r="F18" s="3">
        <f t="shared" si="2"/>
        <v>47344.93</v>
      </c>
    </row>
    <row r="19" spans="1:6" ht="16.5" thickTop="1" thickBot="1" x14ac:dyDescent="0.3">
      <c r="A19" s="16" t="s">
        <v>3</v>
      </c>
      <c r="B19" s="13">
        <v>15715.23</v>
      </c>
      <c r="C19" s="1">
        <v>11519.51</v>
      </c>
      <c r="D19" s="20">
        <v>19641.310000000001</v>
      </c>
      <c r="E19" s="1">
        <v>7002.64</v>
      </c>
      <c r="F19" s="3">
        <f t="shared" si="2"/>
        <v>53878.69</v>
      </c>
    </row>
    <row r="20" spans="1:6" ht="16.5" thickTop="1" thickBot="1" x14ac:dyDescent="0.3">
      <c r="A20" s="16" t="s">
        <v>21</v>
      </c>
      <c r="B20" s="1">
        <v>1853.06</v>
      </c>
      <c r="C20" s="1"/>
      <c r="D20" s="20"/>
      <c r="E20" s="1"/>
      <c r="F20" s="3">
        <f t="shared" si="2"/>
        <v>1853.06</v>
      </c>
    </row>
    <row r="21" spans="1:6" ht="16.5" thickTop="1" thickBot="1" x14ac:dyDescent="0.3">
      <c r="A21" s="16" t="s">
        <v>5</v>
      </c>
      <c r="B21" s="1">
        <v>203.6</v>
      </c>
      <c r="C21" s="1">
        <v>239.85</v>
      </c>
      <c r="D21" s="20">
        <v>131.08000000000001</v>
      </c>
      <c r="E21" s="1">
        <v>100</v>
      </c>
      <c r="F21" s="3">
        <f t="shared" si="2"/>
        <v>674.53</v>
      </c>
    </row>
    <row r="22" spans="1:6" ht="16.5" thickTop="1" thickBot="1" x14ac:dyDescent="0.3">
      <c r="A22" s="16" t="s">
        <v>28</v>
      </c>
      <c r="B22" s="1"/>
      <c r="C22" s="1">
        <v>953.8</v>
      </c>
      <c r="D22" s="20"/>
      <c r="E22" s="1"/>
      <c r="F22" s="3">
        <f t="shared" si="2"/>
        <v>953.8</v>
      </c>
    </row>
    <row r="23" spans="1:6" ht="16.5" thickTop="1" thickBot="1" x14ac:dyDescent="0.3">
      <c r="A23" s="16" t="s">
        <v>50</v>
      </c>
      <c r="B23" s="1"/>
      <c r="C23" s="1"/>
      <c r="D23" s="20">
        <v>102.77</v>
      </c>
      <c r="E23" s="1"/>
      <c r="F23" s="3">
        <f t="shared" si="2"/>
        <v>102.77</v>
      </c>
    </row>
    <row r="24" spans="1:6" ht="16.5" thickTop="1" thickBot="1" x14ac:dyDescent="0.3">
      <c r="A24" s="16" t="s">
        <v>40</v>
      </c>
      <c r="B24" s="1">
        <v>1130</v>
      </c>
      <c r="C24" s="1">
        <v>1216</v>
      </c>
      <c r="D24" s="20">
        <v>740</v>
      </c>
      <c r="E24" s="1">
        <v>4227</v>
      </c>
      <c r="F24" s="3">
        <f t="shared" si="2"/>
        <v>7313</v>
      </c>
    </row>
    <row r="25" spans="1:6" ht="16.5" thickTop="1" thickBot="1" x14ac:dyDescent="0.3">
      <c r="A25" s="16" t="s">
        <v>41</v>
      </c>
      <c r="B25" s="1"/>
      <c r="C25" s="1">
        <v>1279.27</v>
      </c>
      <c r="D25" s="20">
        <v>725.56</v>
      </c>
      <c r="E25" s="1">
        <v>723.51</v>
      </c>
      <c r="F25" s="3">
        <f t="shared" si="2"/>
        <v>2728.34</v>
      </c>
    </row>
    <row r="26" spans="1:6" ht="16.5" thickTop="1" thickBot="1" x14ac:dyDescent="0.3">
      <c r="A26" s="16" t="s">
        <v>25</v>
      </c>
      <c r="B26" s="1">
        <v>11577.05</v>
      </c>
      <c r="C26" s="1">
        <v>21205.57</v>
      </c>
      <c r="D26" s="20">
        <v>12468.32</v>
      </c>
      <c r="E26" s="1">
        <v>2988.09</v>
      </c>
      <c r="F26" s="3">
        <f t="shared" si="2"/>
        <v>48239.03</v>
      </c>
    </row>
    <row r="27" spans="1:6" ht="16.5" thickTop="1" thickBot="1" x14ac:dyDescent="0.3">
      <c r="A27" s="16" t="s">
        <v>35</v>
      </c>
      <c r="B27" s="1"/>
      <c r="C27" s="1"/>
      <c r="D27" s="20"/>
      <c r="E27" s="1"/>
      <c r="F27" s="3">
        <f t="shared" si="2"/>
        <v>0</v>
      </c>
    </row>
    <row r="28" spans="1:6" ht="16.5" thickTop="1" thickBot="1" x14ac:dyDescent="0.3">
      <c r="A28" s="16" t="s">
        <v>36</v>
      </c>
      <c r="B28" s="1">
        <v>23012</v>
      </c>
      <c r="C28" s="1">
        <v>38939.4</v>
      </c>
      <c r="D28" s="20">
        <v>32569</v>
      </c>
      <c r="E28" s="1">
        <v>38939.4</v>
      </c>
      <c r="F28" s="3">
        <f t="shared" si="2"/>
        <v>133459.79999999999</v>
      </c>
    </row>
    <row r="29" spans="1:6" ht="16.5" thickTop="1" thickBot="1" x14ac:dyDescent="0.3">
      <c r="A29" s="16" t="s">
        <v>42</v>
      </c>
      <c r="B29" s="13"/>
      <c r="C29" s="1"/>
      <c r="D29" s="20"/>
      <c r="E29" s="1"/>
      <c r="F29" s="3">
        <f t="shared" si="2"/>
        <v>0</v>
      </c>
    </row>
    <row r="30" spans="1:6" ht="16.5" thickTop="1" thickBot="1" x14ac:dyDescent="0.3">
      <c r="A30" s="16" t="s">
        <v>43</v>
      </c>
      <c r="B30" s="1"/>
      <c r="C30" s="1">
        <v>2800</v>
      </c>
      <c r="D30" s="20"/>
      <c r="E30" s="1">
        <v>2480</v>
      </c>
      <c r="F30" s="3">
        <f t="shared" si="2"/>
        <v>5280</v>
      </c>
    </row>
    <row r="31" spans="1:6" ht="16.5" thickTop="1" thickBot="1" x14ac:dyDescent="0.3">
      <c r="A31" s="16" t="s">
        <v>49</v>
      </c>
      <c r="B31" s="1"/>
      <c r="C31" s="1">
        <v>38966</v>
      </c>
      <c r="D31" s="20">
        <v>3714</v>
      </c>
      <c r="E31" s="1"/>
      <c r="F31" s="3"/>
    </row>
    <row r="32" spans="1:6" ht="16.5" thickTop="1" thickBot="1" x14ac:dyDescent="0.3">
      <c r="A32" s="16" t="s">
        <v>27</v>
      </c>
      <c r="B32" s="29">
        <v>3050.28</v>
      </c>
      <c r="C32" s="29"/>
      <c r="D32" s="1">
        <v>104.13</v>
      </c>
      <c r="E32" s="1">
        <v>5820.26</v>
      </c>
      <c r="F32" s="3">
        <f t="shared" si="2"/>
        <v>8974.67</v>
      </c>
    </row>
    <row r="33" spans="1:6" ht="16.5" thickTop="1" thickBot="1" x14ac:dyDescent="0.3">
      <c r="A33" s="22" t="s">
        <v>19</v>
      </c>
      <c r="B33" s="25">
        <f>SUM(B34:B37)</f>
        <v>0</v>
      </c>
      <c r="C33" s="25">
        <f>SUM(C34:C37)</f>
        <v>0</v>
      </c>
      <c r="D33" s="25">
        <f>SUM(D34:D37)</f>
        <v>0</v>
      </c>
      <c r="E33" s="25">
        <f>SUM(E34:E37)</f>
        <v>0</v>
      </c>
      <c r="F33" s="24">
        <f>SUM(B33:E33)</f>
        <v>0</v>
      </c>
    </row>
    <row r="34" spans="1:6" ht="16.5" thickTop="1" thickBot="1" x14ac:dyDescent="0.3">
      <c r="A34" s="16" t="s">
        <v>22</v>
      </c>
      <c r="B34" s="13"/>
      <c r="C34" s="13"/>
      <c r="D34" s="13"/>
      <c r="E34" s="13"/>
      <c r="F34" s="14">
        <f>SUM(B34:E34)</f>
        <v>0</v>
      </c>
    </row>
    <row r="35" spans="1:6" ht="16.5" thickTop="1" thickBot="1" x14ac:dyDescent="0.3">
      <c r="A35" s="16" t="s">
        <v>23</v>
      </c>
      <c r="B35" s="13"/>
      <c r="C35" s="13"/>
      <c r="D35" s="13"/>
      <c r="E35" s="13"/>
      <c r="F35" s="14">
        <f t="shared" ref="F35:F37" si="3">SUM(B35:E35)</f>
        <v>0</v>
      </c>
    </row>
    <row r="36" spans="1:6" ht="16.5" thickTop="1" thickBot="1" x14ac:dyDescent="0.3">
      <c r="A36" s="16" t="s">
        <v>24</v>
      </c>
      <c r="B36" s="13"/>
      <c r="C36" s="13"/>
      <c r="D36" s="13"/>
      <c r="E36" s="13"/>
      <c r="F36" s="14"/>
    </row>
    <row r="37" spans="1:6" ht="16.5" thickTop="1" thickBot="1" x14ac:dyDescent="0.3">
      <c r="A37" s="16" t="s">
        <v>27</v>
      </c>
      <c r="B37" s="13"/>
      <c r="C37" s="13"/>
      <c r="D37" s="13"/>
      <c r="E37" s="13"/>
      <c r="F37" s="14">
        <f t="shared" si="3"/>
        <v>0</v>
      </c>
    </row>
    <row r="38" spans="1:6" ht="16.5" thickTop="1" thickBot="1" x14ac:dyDescent="0.3">
      <c r="A38" s="28" t="s">
        <v>6</v>
      </c>
      <c r="B38" s="24">
        <f>B33+B16</f>
        <v>65137.72</v>
      </c>
      <c r="C38" s="24">
        <f>C33+C16</f>
        <v>167458.96</v>
      </c>
      <c r="D38" s="24">
        <f>D33+D16</f>
        <v>84345.200000000012</v>
      </c>
      <c r="E38" s="24">
        <f>E33+E16</f>
        <v>97381.52</v>
      </c>
      <c r="F38" s="24">
        <f>SUM(B38:E38)</f>
        <v>414323.4</v>
      </c>
    </row>
    <row r="39" spans="1:6" ht="16.5" thickTop="1" thickBot="1" x14ac:dyDescent="0.3">
      <c r="A39" s="4" t="s">
        <v>7</v>
      </c>
      <c r="B39" s="5">
        <f>B14-B38</f>
        <v>70803.649999999994</v>
      </c>
      <c r="C39" s="5">
        <f>C14-C38</f>
        <v>-41516.049999999988</v>
      </c>
      <c r="D39" s="5">
        <f>D14-D38</f>
        <v>39971.799999999988</v>
      </c>
      <c r="E39" s="5">
        <f>E14-E38</f>
        <v>32070.239999999991</v>
      </c>
      <c r="F39" s="5"/>
    </row>
    <row r="40" spans="1:6" ht="16.5" thickTop="1" thickBot="1" x14ac:dyDescent="0.3">
      <c r="A40" s="4" t="s">
        <v>13</v>
      </c>
      <c r="B40" s="5">
        <v>274748.56</v>
      </c>
      <c r="C40" s="5">
        <f>B41</f>
        <v>345552.20999999996</v>
      </c>
      <c r="D40" s="5">
        <f>C41</f>
        <v>304036.15999999997</v>
      </c>
      <c r="E40" s="5">
        <f>D41</f>
        <v>344007.95999999996</v>
      </c>
      <c r="F40" s="5"/>
    </row>
    <row r="41" spans="1:6" ht="16.5" thickTop="1" thickBot="1" x14ac:dyDescent="0.3">
      <c r="A41" s="4" t="s">
        <v>8</v>
      </c>
      <c r="B41" s="6">
        <f>B39+B40</f>
        <v>345552.20999999996</v>
      </c>
      <c r="C41" s="6">
        <f t="shared" ref="C41" si="4">C39+C40</f>
        <v>304036.15999999997</v>
      </c>
      <c r="D41" s="6">
        <f>D39+D40</f>
        <v>344007.95999999996</v>
      </c>
      <c r="E41" s="6">
        <f>E39+E40</f>
        <v>376078.19999999995</v>
      </c>
      <c r="F41" s="6">
        <f>F14-F38+B40</f>
        <v>376078.2</v>
      </c>
    </row>
    <row r="42" spans="1:6" ht="15.75" thickTop="1" x14ac:dyDescent="0.25">
      <c r="A42" s="7"/>
      <c r="B42" s="7"/>
      <c r="C42" s="8"/>
      <c r="D42" s="8"/>
      <c r="E42" s="7"/>
      <c r="F42" s="7"/>
    </row>
    <row r="43" spans="1:6" x14ac:dyDescent="0.25">
      <c r="A43" s="32"/>
      <c r="B43" s="9"/>
      <c r="E43" s="2"/>
      <c r="F43" s="10"/>
    </row>
    <row r="44" spans="1:6" x14ac:dyDescent="0.25">
      <c r="A44" s="31" t="s">
        <v>14</v>
      </c>
      <c r="B44" s="32"/>
      <c r="C44" s="2"/>
      <c r="D44" s="39" t="s">
        <v>15</v>
      </c>
      <c r="E44" s="39"/>
      <c r="F44" s="39"/>
    </row>
    <row r="45" spans="1:6" x14ac:dyDescent="0.25">
      <c r="B45" s="32"/>
      <c r="C45" s="11"/>
    </row>
  </sheetData>
  <mergeCells count="4">
    <mergeCell ref="A1:F1"/>
    <mergeCell ref="A2:F2"/>
    <mergeCell ref="A4:F4"/>
    <mergeCell ref="D44:F44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1º</vt:lpstr>
      <vt:lpstr>2º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celso.santos</dc:creator>
  <cp:lastModifiedBy>usuario</cp:lastModifiedBy>
  <cp:lastPrinted>2018-08-24T13:06:21Z</cp:lastPrinted>
  <dcterms:created xsi:type="dcterms:W3CDTF">2015-11-17T12:49:26Z</dcterms:created>
  <dcterms:modified xsi:type="dcterms:W3CDTF">2019-09-11T12:56:27Z</dcterms:modified>
</cp:coreProperties>
</file>