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6380" windowHeight="8130" tabRatio="446"/>
  </bookViews>
  <sheets>
    <sheet name="proced" sheetId="2" r:id="rId1"/>
  </sheets>
  <definedNames>
    <definedName name="_xlnm.Print_Titles" localSheetId="0">proced!$1:$7</definedName>
  </definedNames>
  <calcPr calcId="145621" fullCalcOnLoad="1"/>
</workbook>
</file>

<file path=xl/calcChain.xml><?xml version="1.0" encoding="utf-8"?>
<calcChain xmlns="http://schemas.openxmlformats.org/spreadsheetml/2006/main">
  <c r="H315" i="2" l="1"/>
  <c r="H29" i="2"/>
  <c r="H252" i="2"/>
  <c r="H262" i="2"/>
  <c r="H206" i="2"/>
  <c r="H205" i="2"/>
  <c r="H202" i="2"/>
  <c r="H170" i="2"/>
  <c r="H151" i="2"/>
  <c r="H130" i="2"/>
  <c r="H241" i="2"/>
  <c r="H107" i="2"/>
  <c r="H89" i="2"/>
  <c r="H112" i="2"/>
  <c r="H321" i="2"/>
  <c r="H69" i="2"/>
  <c r="H67" i="2"/>
  <c r="H64" i="2"/>
  <c r="H61" i="2"/>
  <c r="H53" i="2"/>
  <c r="H46" i="2"/>
  <c r="H45" i="2"/>
  <c r="H44" i="2"/>
  <c r="H70" i="2"/>
  <c r="H320" i="2"/>
</calcChain>
</file>

<file path=xl/sharedStrings.xml><?xml version="1.0" encoding="utf-8"?>
<sst xmlns="http://schemas.openxmlformats.org/spreadsheetml/2006/main" count="905" uniqueCount="320">
  <si>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</si>
  <si>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</si>
  <si>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</si>
  <si>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</si>
  <si>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TRATAMENTO DAS LESÕES OSTEO-CONDRAIS POR FIXAÇÃO OU MOSAICOPLASTIA JOELHO/TORNOZELO</t>
  </si>
  <si>
    <t>MANIPULAÇÃO ARTICULAR</t>
  </si>
  <si>
    <t>RETIRADA DE PLACA E/OU PARAFUSOS</t>
  </si>
  <si>
    <t>RETIRADA DE FIO OU PINO INTRA-ÓSSEO</t>
  </si>
  <si>
    <t>CURETAGEM SEMIOTICA C/ OU S/ DILATACAO DO COLO DO UTERO</t>
  </si>
  <si>
    <t>CONIZACAO</t>
  </si>
  <si>
    <t>EXERESE DE GLANDULA DE BARTHOLIN / SKENE</t>
  </si>
  <si>
    <t>HERNIOPLASTIA RECIDIVANTE</t>
  </si>
  <si>
    <t>EXTIRPACAO E SUPRESSAO DE LESAO DE PELE E DE TECIDO CELULAR SUBCUTANEO</t>
  </si>
  <si>
    <t>TRATAMENTO C/ CIRURGIAS MULTIPLAS</t>
  </si>
  <si>
    <t>ESTAPEDECTOMIA</t>
  </si>
  <si>
    <t>EXERESE DE PAPILOMA EM LARINGE</t>
  </si>
  <si>
    <t>EXERESE DE TUMOR DE VIAS AEREAS SUPERIORES, FACE E PESCOCO</t>
  </si>
  <si>
    <t>EXTIRPACAO DE TUMOR DO CAVUM E FARINGE</t>
  </si>
  <si>
    <t>LARINGECTOMIA PARCIAL</t>
  </si>
  <si>
    <t>MASTOIDECTOMIA RADICAL</t>
  </si>
  <si>
    <t>MASTOIDECTOMIA SUBTOTAL</t>
  </si>
  <si>
    <t>SINUSOTOMIA BILATERAL</t>
  </si>
  <si>
    <t>SINUSOTOMIA ESFENOIDAL</t>
  </si>
  <si>
    <t>PAROTIDECTOMIA PARCIAL OU SUBTOTAL</t>
  </si>
  <si>
    <t>SINUSOTOMIA TRANSMAXILAR</t>
  </si>
  <si>
    <t>CORRECAO CIRURGICA DE ENTROPIO E ECTROPIO</t>
  </si>
  <si>
    <t>CORRECAO CIRURGICA DE EPICANTO E TELECANTO</t>
  </si>
  <si>
    <t>DACRIOCISTORRINOSTOMIA</t>
  </si>
  <si>
    <t>EXERESE DE CALAZIO E OUTRAS PEQUENAS LESOES DA PALPEBRA E SUPERCILIOS</t>
  </si>
  <si>
    <t>RECONSTITUICAO DE CANAL LACRIMAL</t>
  </si>
  <si>
    <t>RECONSTITUICAO PARCIAL DE PALPEBRA COM TARSORRAFIA</t>
  </si>
  <si>
    <t>RETINOPEXIA C/ INTROFLEXAO ESCLERAL</t>
  </si>
  <si>
    <t>VITRECTOMIA POSTERIOR</t>
  </si>
  <si>
    <t>VITRECTOMIA POSTERIOR COM INFUSAO DE PERFLUOCARBONO E ENDOLASER</t>
  </si>
  <si>
    <t>VITRECTOMIA POSTERIOR COM INFUSAO DE PERFLUOCARBONO/ÓLEO DE SILICONE/ENDOLASER</t>
  </si>
  <si>
    <t>TERMOTERAPIA TRANSPUPILAR</t>
  </si>
  <si>
    <t>CORRECAO CIRURGICA DE LAGOFTALMO</t>
  </si>
  <si>
    <t>EXPLANTE DE LENTE INTRA OCULAR</t>
  </si>
  <si>
    <t>TRATAMENTO DE PTOSE PALPEBRAL</t>
  </si>
  <si>
    <t>REPOSICIONAMENTO DE LENTE INTRAOCULAR</t>
  </si>
  <si>
    <t>CAPSULECTOMIA POSTERIOR CIRURGICA</t>
  </si>
  <si>
    <t>CICLOCRIOCOAGULACAO / DIATERMIA</t>
  </si>
  <si>
    <t>CICLODIALISE</t>
  </si>
  <si>
    <t>FACECTOMIA S/ IMPLANTE DE LENTE INTRA-OCULAR</t>
  </si>
  <si>
    <t>IMPLANTE DE PROTESE ANTI-GLAUCOMATOSA</t>
  </si>
  <si>
    <t>IMPLANTE INTRA-ESTROMAL</t>
  </si>
  <si>
    <t>IMPLANTE SECUNDARIO DE LENTE INTRA-OCULAR - LIO</t>
  </si>
  <si>
    <t>RECOBRIMENTO CONJUNTIVAL</t>
  </si>
  <si>
    <t>RECONSTITUICAO DE FORNIX CONJUNTIVAL</t>
  </si>
  <si>
    <t>TRABECULECTOMIA</t>
  </si>
  <si>
    <t>TRATAMENTO CIRURGICO DE GLAUCOMA CONGENITO</t>
  </si>
  <si>
    <t>APENDICECTOMIA VIDEOLAPAROSCOPICA</t>
  </si>
  <si>
    <t>COLECTOMIA VIDEOLAPAROSCOPICA</t>
  </si>
  <si>
    <t>COLEDOCOTOMIA VIDEOLAPAROSCOPICA</t>
  </si>
  <si>
    <t>PANCREATECTOMIA VIDEOLAPAROSCOPICA</t>
  </si>
  <si>
    <t>HERNIOPLASTIA EPIGASTRICA VIDEOLAPAROSCOPICA</t>
  </si>
  <si>
    <t>HERNIORRAFIA INGUINAL VIDEOLAPAROSCOPICA</t>
  </si>
  <si>
    <t>HERNIORRAFIA UMBILICAL VIDEOLAPAROSCOPICA</t>
  </si>
  <si>
    <t>ARTROPLASTIA ESCAPULO-UMERAL PARCIAL</t>
  </si>
  <si>
    <t>TRATAMENTO CIRÚRGICO DE FRATURA DA CLAVICULA</t>
  </si>
  <si>
    <t>TRATAMENTO CIRURGICO DE LUXACAO / FRATURA-LUXACAO ACROMIO-CLAVICULAR</t>
  </si>
  <si>
    <t>TRATAMENTO CIRÚRGICO DE RETARDO DE CONSOLIDACAO DA PSEUDARTROSE DE CLAVICULA / ESCAPULA</t>
  </si>
  <si>
    <t>TRATAMENTO CIRURGICO DA SINDROME DO IMPACTO SUB-ACROMIAL</t>
  </si>
  <si>
    <t>ARTRODESE DE MEDIAS / GRANDES ARTICULAÇÕES DE MEMBRO SUPERIOR</t>
  </si>
  <si>
    <t>ARTROPLASTIA DE ARTICULAÇAO DA MAO</t>
  </si>
  <si>
    <t>ARTROPLASTIA DE CABEÇA DO RADIO</t>
  </si>
  <si>
    <t>RESSECÇÃO DO OLECRANO E/OU CABEÇA DO RÁDIO</t>
  </si>
  <si>
    <t>FASCIOTOMIA DE MEMBROS SUPERIORES</t>
  </si>
  <si>
    <t>RECONSTRUÇAO CAPSULO-LIGAMENTAR DE COTOVELO PUNHO</t>
  </si>
  <si>
    <t>RECONSTRUÇÃO DE POLIA TENDINOSA DOS DEDOS DA MÃO</t>
  </si>
  <si>
    <t>TRATAMENTO CIRURGICO DE FRATURA / LESAO FISARIA DAS FALANGES DA MAO (COM FIXAÇAO)</t>
  </si>
  <si>
    <t>TRATAMENTO CIRÚRGICO DE FRATURA / LESÃO FISARIA DE EPICONDILO / EPITROCLEA DO ÚMERO</t>
  </si>
  <si>
    <t>TRATAMENTO CIRURGICO DE FRATURA / LESAO FISARIA DO CONDILO / TRÓCLEA/APOFISE CORONÓIDE DO ULNA / CABEÇA DO RÁDIO</t>
  </si>
  <si>
    <t>TRATAMENTO CIRÚRGICO DE FRATURA / LESAO FISARIA DOS METACARPIANOS</t>
  </si>
  <si>
    <t>TRATAMENTO CIRÚRGICO DE FRATURA DA EXTREMIDADE / METÁFISE DISTAL DOS OSSOS DO ANTEBRAÇO</t>
  </si>
  <si>
    <t>TRATAMENTO CIRURGICO DE FRATURA DE EXTREMIDADES / METAFISE PROXIMAL DOS OSSOS DO ANTEBRACO</t>
  </si>
  <si>
    <t>TRATAMENTO CIRURGICO DE FRATURA DIAFISARIA DE AMBOS OS OSSOS DO ANTEBRAÇO (C/ SÍNTESE)</t>
  </si>
  <si>
    <t>TRATAMENTO CIRÚRGICO DE FRATURA DIAFISARIA ÚNICA DO RÁDIO / DA ULNA</t>
  </si>
  <si>
    <t>TRATAMENTO CIRURGICO DE FRATURA LESAO FISARIA DOS OSSOS DO ANTEBRAÇO</t>
  </si>
  <si>
    <t>TRATAMENTO CIRÚRGICO DE FRATURA-LUXAÇAO DE GALEAZZI / MONTEGGIA / ESSEX-LOPRESTI</t>
  </si>
  <si>
    <t>TRATAMENTO CIRÚRGICO DE FRATURAS DOS OSSOS DO CARPO</t>
  </si>
  <si>
    <t>TRATAMENTO CIRURGICO DE LESAO AGUDA CAPSULO-LIGAMENTAR DO MEMBRO SUPERIOR: COTOVELO / PUNHO</t>
  </si>
  <si>
    <t>TRATAMENTO CIRURGICO DE LESAO DA MUSCULATURA INTRÍNSECA DA MAO</t>
  </si>
  <si>
    <t>TRATAMENTO CIRÚRGICO DE LESÃO EVOLUTIVA FISARIA NO MEMBRO SUPERIOR</t>
  </si>
  <si>
    <t>TRATAMENTO CIRURGICO DE LUXAÇAO / FRATURA-LUXAÇAO CARPO-METACARPIANA</t>
  </si>
  <si>
    <t>TRATAMENTO CIRÚRGICO DE LUXAÇAO / FRATURA-LUXACAO DOS OSSOS DO CARPO</t>
  </si>
  <si>
    <t>TRATAMENTO CIRÚRGICO DE PSEUDARTROSE / RETARDO DE CONSOLIDAÇAO / PERDA ÓSSEA DA MAO</t>
  </si>
  <si>
    <t>TRATAMENTO CIRURGICO DE PSEUDARTROSE / RETARDO DE CONSOLIDAÇAO / PERDA OSSEA DO UMERO</t>
  </si>
  <si>
    <t>TRATAMENTO CIRÚRGICO DE PSEUDARTROSE AO NIVEL DO COTOVELO</t>
  </si>
  <si>
    <t>TRATAMENTO CIRURGICO DE PSEUDARTROSE NA REGIAO METAFISE-EPIFISARIA DISTAL DO RADIO E ULNA</t>
  </si>
  <si>
    <t>TRATAMENTO CIRÚRGICO DE PSEUDO-RETARDO / CONSOLIDAÇAO / PERDA ÓSSEA AO IIVEL DO CARPO</t>
  </si>
  <si>
    <t>TRATAMENTO CIRÚRGICO DE SINDACTILIA DA MAO (POR ESPACO INTERDIGITAL)</t>
  </si>
  <si>
    <t>DISCECTOMIA CERVICAL / LOMBAR / LOMBO-SACRA POR VIA POSTERIOR (UM NIVEL)</t>
  </si>
  <si>
    <t>DISCECTOMIA CERVICAL / LOMBAR / LOMBO-SACRA POR VIA POSTERIOR (DOIS NÍVEIS)</t>
  </si>
  <si>
    <t>RESSECÇÃO DE ELEMENTO VERTEBRAL POSTERIOR / POSTERO-LATERAL / DISTAL A C2 (MAIS DE 2 SEGMENTOS)</t>
  </si>
  <si>
    <t>ARTROPLASTIA PARCIAL DE QUADRIL</t>
  </si>
  <si>
    <t>ARTROPLASTIA DE REVISAO OU RECONSTRUÇAO DO QUADRIL</t>
  </si>
  <si>
    <t>ARTROPLASTIA TOTAL PRIMARIA DO QUADRIL NAO CIMENTADA / HIBRIDA</t>
  </si>
  <si>
    <t>EPIFISIODESE DO TROCANTER MAIOR DO FEMUR</t>
  </si>
  <si>
    <t>EPIFISIODESE FEMORAL PROXIMAL IN SITU</t>
  </si>
  <si>
    <t>TRATAMENTO CIRURGICO DE LUXACAO ESPONTANEA / PROGRESSIVA / PARALITICA DO QUADRIL</t>
  </si>
  <si>
    <t>ARTRODESE DE MEDIAS / GRANDES ARTICULACOES DE MEMBRO INFERIOR</t>
  </si>
  <si>
    <t>ARTROPLASTIA TOTAL DE JOELHO - REVISAO / RECONSTRUCAO</t>
  </si>
  <si>
    <t>PATELECTOMIA TOTAL OU PARCIAL</t>
  </si>
  <si>
    <t xml:space="preserve">QUADRICEPSPLASTIA  </t>
  </si>
  <si>
    <t>REALINHAMENTO DO MECANISMO EXTENSOR DO JOELHO</t>
  </si>
  <si>
    <t>RECONSTRUCAO DE TENDAO PATELAR / TENDAO QUADRICIPITAL</t>
  </si>
  <si>
    <t>RECONSTRUCAO LIGAMENTAR DO TORNOZELO</t>
  </si>
  <si>
    <t>RECONSTRUCAO LIGAMENTAR EXTRA-ARTICULAR DO JOELHO</t>
  </si>
  <si>
    <t>REPARO DE BAINHA TENDINOSA AO NIVEL DO TORNOZELO</t>
  </si>
  <si>
    <t>REVISAO CIRURGICA DE COTO DE AMPUTACAO EM MEMBRO INFERIOR (EXCETO DEDOS DO PE)</t>
  </si>
  <si>
    <t>REVISAO CIRURGICA DO PE TORTO CONGENITO</t>
  </si>
  <si>
    <t>TENOSINOVECTOMIA EM MEMBRO INFERIOR</t>
  </si>
  <si>
    <t>TRANSFERENCIA MUSCULAR / TENDINOSA NO MEMBRO INFERIOR</t>
  </si>
  <si>
    <t>TRATAMENTO CIRURGICO DE AVULSAO DO GRANDE E DO PEQUENO TROCANTER</t>
  </si>
  <si>
    <t>TRATAMENTO CIRURGICO DE FRATURA / LESAO FISARIA DE OSSOS DO MEDIO-PE</t>
  </si>
  <si>
    <t>TRATAMENTO CIRURGICO DE FRATURA / LESAO FISARIA DOS METATARSIANOS</t>
  </si>
  <si>
    <t>TRATAMENTO CIRURGICO DE FRATURA / LESAO FISARIA DOS PODODACTILOS</t>
  </si>
  <si>
    <t>TRATAMENTO CIRURGICO DE FRATURA BIMALEOLAR / TRIMALEOLAR / DA FRATURA-LUXAÇAO DO TORNOZELO</t>
  </si>
  <si>
    <t>TRATAMENTO CIRÚRGICO DE FRATURA DA PATELA POR FIXAÇÃO INTERNA</t>
  </si>
  <si>
    <t>TRATAMENTO CIRÚRGICO DE FRATURA DO CALCÃNEO</t>
  </si>
  <si>
    <t>TRATAMENTO CIRURGICO DE FRATURA DO TALUS</t>
  </si>
  <si>
    <t>TRATAMENTO CIRÚRGICO DE FRATURA DO TORNOZELO UNIMALEOLAR</t>
  </si>
  <si>
    <t>TRATAMENTO CIRÚRGICO DE FRATURA LESAO FISÁRIA DISTAL DE TIBIA</t>
  </si>
  <si>
    <t>TRATAMENTO CIRÚRGICO DE LESÃO AGUDA CAPSULO-LIGAMENTAR MEMBRO INFERIOR (JOELHO / TORNOZELO)</t>
  </si>
  <si>
    <t>TRATAMENTO CIRÚRGICO DE LESÃO EVOLUTIVA FISÁRIA NO MEMBRO INFERIOR</t>
  </si>
  <si>
    <t>TRATAMENTO CIRURGICO DE PÉ CAVO</t>
  </si>
  <si>
    <t>TRATAMENTO CIRÚRGICO DE PÉ PLANO VALGO</t>
  </si>
  <si>
    <t>TRATAMENTO CIRÚRGICO DE PÉ TORTO CONGENITO</t>
  </si>
  <si>
    <t>TRATAMENTO CIRÚRGICO DE PÉ TORTO CONGENITO INVETERADO</t>
  </si>
  <si>
    <t>TRATAMENTO CIRÚRGICO DE PSEUDARTROSE / RETARDO DE CONSOLIDAÇÃO / PERDA ÓSSEA DA DIÁFISE DO FÊMUR</t>
  </si>
  <si>
    <t>TRATAMENTO CIRÚRGICO DE PSEUDARTROSE / RETARDO DE CONSOLIDAÇÃO / PERDA QSSEA DA REGIÃO TRQCANTERIANA</t>
  </si>
  <si>
    <t>TRATAMENTO CIRURGICO DE PSEUDARTROSE / RETARDO DE CONSOLIDAÇAO / PERDA OSSEA DO COLO DO FEMUR</t>
  </si>
  <si>
    <t>TRATAMENTO CIRÚRGICO DE PSEUDARTROSE / RETARDO DE CONSOLIDAÇAO / PERDA OSSEA METÁFISE DISTAL DO FEMUR</t>
  </si>
  <si>
    <t>TRATAMENTO CIRÚRGICO DE PSEUDARTROSE / RETARDO DE CONSOLIDAÇAO AO NIVEL DO JOELHO</t>
  </si>
  <si>
    <t>TRATAMENTO CIRÚRGICO DE PSEUDARTROSE / RETARDO DE CONSOLIDAÇAO / PERDA OSSEA DA DIÁFISE TIBIAL</t>
  </si>
  <si>
    <t>TRATAMENTO CIRÚRGICO DE PSEUDARTROSE / RETARDO DE CONSOLIDAÇÃO/ PERDA ÓSSEA DA METÁFISE TIBIAL</t>
  </si>
  <si>
    <t>TRATAMENTO CIRÚRGICO DO HALUX VALGUS S/ OSTEOTOMIA DO PRIMEIRO OSSO METATARSIANO</t>
  </si>
  <si>
    <t>ALONGAMENTO / ENCURTAMENTO MIOTENDINOSO</t>
  </si>
  <si>
    <t>ARTRODESE DE PEQUENAS ARTICULAÇÕES</t>
  </si>
  <si>
    <t>ARTROPLASTIA DE RESSECÇAO DE MEDIA / GRANDE ARTICULAÇAO</t>
  </si>
  <si>
    <t>BURSECTOMIA</t>
  </si>
  <si>
    <t>EXPLORAÇAO ARTICULAR C/ OU S/ SINOVECTOMIA DE PEQUENAS ARTICULAÇÕES</t>
  </si>
  <si>
    <t>OSTECTOMIA DE OSSOS LONGOS EXCETO DA MAO E DO PÉ</t>
  </si>
  <si>
    <t>RESSECÇAO MUSCULAR</t>
  </si>
  <si>
    <t>RETIRADA DE CORPO ESTRANHO INTRA-ARTICULAR</t>
  </si>
  <si>
    <t>RETIRADA DE CORPO ESTRANHO INTRA-ÓSSEO</t>
  </si>
  <si>
    <t>RETIRADA DE PRÓTESE DE SUBSTITUIÇÃO DE GRANDES ARTICULAÇÕES (OMBRO / COTOVELO / QUADRIL / JOELHO)</t>
  </si>
  <si>
    <t>RETIRADA DE TRAÇAO TRANS-ESQUELÉTICA</t>
  </si>
  <si>
    <t>REVISAO CIRÚRGICA DE COTO DE AMPUTAÇAO DOS DEDOS</t>
  </si>
  <si>
    <t>TENOMIOTOMIA / DESINSERÇAO</t>
  </si>
  <si>
    <t>TENOPLASTIA OU ENXERTO DE TENDÃO UNICO</t>
  </si>
  <si>
    <t>TENORRAFIA ÚNICA EM T ' L OSTEO-FIBROSO</t>
  </si>
  <si>
    <t>TRANSPOSIÇAO / TRANSFERENCIA MIOTENDINOSA MÚLTIPLA</t>
  </si>
  <si>
    <t>TRANSPOSIÇAO / TRANSFERENCIA MIOTENDINOSA ÚNICA</t>
  </si>
  <si>
    <t>TRATAMENTO CIRÚRGICO DE ARTRITE INFECCIOSA (GRANDES E MEDIAS ARTICULAÇÕES)</t>
  </si>
  <si>
    <t>TRATAMENTO CIRÚRGICO DE ARTRITE INFECCIOSA DAS PEQUENAS ARTICULAÇÕES</t>
  </si>
  <si>
    <t>TRATAMENTO CIRÚRGICO DE DEDO EM MARTELO / EM GARRA (MÃO E PE)</t>
  </si>
  <si>
    <t>TRATAMENTO CIRÚRGICO DE DEFORMIDADE ARTICULAR POR RETRACAO TENO-CAPSULO-LIGAMENTAR</t>
  </si>
  <si>
    <t>TRATAMENTO CIRURGICO DE FRATURA VICIOSAMENTE CONSOLIDADA DOS OSSOS LONGOS EXCETO DA MAO E DO PÉ</t>
  </si>
  <si>
    <t>TRATAMENTO CIRÚRGICO DE INFECÇÃO PÓS-ARTROPLASTIA (GRANDES ARTICULAÇÕES)</t>
  </si>
  <si>
    <t>TRATAMENTO CIRÚRGICO DE SINDACTILIA SIMPLES (DOIS DEDOS)</t>
  </si>
  <si>
    <t>CISTECTOMIA PARCIAL</t>
  </si>
  <si>
    <t>CISTOLITOTOMIA E/OU RETIRADA DE CORPO ESTRANHO DA BEXIGA</t>
  </si>
  <si>
    <t>EXTRACAO ENDOSCOPICA DE CALCULO EM PELVE RENAL</t>
  </si>
  <si>
    <t>LITOTRIPSIA</t>
  </si>
  <si>
    <t>NEFRECTOMIA PARCIAL</t>
  </si>
  <si>
    <t>NEFRECTOMIA TOTAL</t>
  </si>
  <si>
    <t>NEFROLITOTOMIA</t>
  </si>
  <si>
    <t>NEFROLITOTOMIA PERCUTANEA</t>
  </si>
  <si>
    <t>NEFROSTOMIA C/ OU S/ DRENAGEM</t>
  </si>
  <si>
    <t>NEFROSTOMIA PERCUTANEA</t>
  </si>
  <si>
    <t>NEFROURETERECTOMIA TOTAL</t>
  </si>
  <si>
    <t>PIELOLITOTOMIA</t>
  </si>
  <si>
    <t>PIELOPLASTIA</t>
  </si>
  <si>
    <t>RESSECCAO DO COLO VESICAL / TUMOR VESICAL A CEU ABERTO</t>
  </si>
  <si>
    <t>RESSECCAO ENDOSCOPICA DE LESAO VESICAL</t>
  </si>
  <si>
    <t>RETIRADA PERCUTANEA DE CALCULO URETERAL C/ CATETER</t>
  </si>
  <si>
    <t>TRATAMENTO CIRURGICO DE BEXIGA NEUROGENICA</t>
  </si>
  <si>
    <t>TRATAMENTO CIRURGICO DE CISTOCELE</t>
  </si>
  <si>
    <t>TRATAMENTO CIRURGICO DE INCONTINENCIA URINARIA VIA ABDOMINAL</t>
  </si>
  <si>
    <t>TRATAMENTO CIRURGICO DE REFLUXO VESICO-URETERAL</t>
  </si>
  <si>
    <t>URETEROCISTONEOSTOMIA</t>
  </si>
  <si>
    <t>URETEROPLASTIA</t>
  </si>
  <si>
    <t>INJECAO DE GORDURA / TEFLON PERI-URETRAL</t>
  </si>
  <si>
    <t>MEATOTOMIA SIMPLES</t>
  </si>
  <si>
    <t>RESSECCAO E FECHAMENTO DE FISTULA URETRAL</t>
  </si>
  <si>
    <t>URETROPLASTIA (RESSECCAO DE CORDA)</t>
  </si>
  <si>
    <t>URETROPLASTIA AUTOGENA</t>
  </si>
  <si>
    <t>URETROPLASTIA RETEROGENEA</t>
  </si>
  <si>
    <t>URETROSTOMIA PERINEAL / CUTANEA / EXTERNA</t>
  </si>
  <si>
    <t>URETROTOMIA INTERNA</t>
  </si>
  <si>
    <t>PROSTATOVESICULECTOMIA RADICAL</t>
  </si>
  <si>
    <t>EPIDIDIMECTOMIA</t>
  </si>
  <si>
    <t>EXERESE DE CISTO DE EPIDIDIMO</t>
  </si>
  <si>
    <t>EXERESE DE LESAO DO CORDAO ESPERMÁTICO</t>
  </si>
  <si>
    <t>EXPLORACAO CIRURGICA DA BOLSA ESCROTAL</t>
  </si>
  <si>
    <t>NEOSTOMIA DE EPIDIDIMO / CANAL DEFERENTE</t>
  </si>
  <si>
    <t>ORQUIDOPEXIA BILATERAL</t>
  </si>
  <si>
    <t>ORQUIECTOMIA SUBCAPSULAR BILATERAL</t>
  </si>
  <si>
    <t>ORQUIECTOMIA UNI OU BILATERAL C/ ESVAZIAMENTO GANGLIONAR</t>
  </si>
  <si>
    <t>ORQUIECTOMIA UNILATERAL</t>
  </si>
  <si>
    <t>REPARACAO E OPERACAO PLASTICA DO TESTICULO</t>
  </si>
  <si>
    <t>CORRECAO DE HIPOSPADIA (1 o TEMPO)</t>
  </si>
  <si>
    <t>CORRECAO DE HIPOSPADIA (2o TEMPO)</t>
  </si>
  <si>
    <t>CERCLAGEM DE COLO DO UTERO</t>
  </si>
  <si>
    <t>CURETAGEM UTERINA EM MOLA HIDATIFORME</t>
  </si>
  <si>
    <t>HISTEROSCOPIA CIRURGICA C/ RESSECTOSCOPIO</t>
  </si>
  <si>
    <t>MIOMECTOMIA</t>
  </si>
  <si>
    <t>MIOMECTOMIA VIDEOLAPAROSCOPICA</t>
  </si>
  <si>
    <t>SALPINGECTOMIA UNI / BILATERAL</t>
  </si>
  <si>
    <t>SALPINGECTOMIA VIDEOLAPAROSCOPICA</t>
  </si>
  <si>
    <t>SALPINGOPLASTIA</t>
  </si>
  <si>
    <t>SALPINGOPLASTIA VIDEOLAPAROSCOPICA</t>
  </si>
  <si>
    <t>ALARGAMENTO DA ENTRADA VAGINAL</t>
  </si>
  <si>
    <t>COLPECTOMIA</t>
  </si>
  <si>
    <t>COLPOCLEISE (CIRURGIA DE LE FORT)</t>
  </si>
  <si>
    <t>COLPOPERINEOCLEISE</t>
  </si>
  <si>
    <t>COLPOPERINEOPLASTIA POSTERIOR</t>
  </si>
  <si>
    <t>COLPOPERINEORRAFIA NAO OBSTETRICA</t>
  </si>
  <si>
    <t>COLPOPLASTIA ANTERIOR</t>
  </si>
  <si>
    <t>EXERESE DE CISTO VAGINAL</t>
  </si>
  <si>
    <t>MARSUPIALIZACAO DE GLANDULA DE BARTOLIN</t>
  </si>
  <si>
    <t>OPERACAO DE BURCH</t>
  </si>
  <si>
    <t>RECONSTRUCAO DA VAGINA</t>
  </si>
  <si>
    <t>TRATAMENTO CIRURGICO DE COAPTACAO DE NINFAS</t>
  </si>
  <si>
    <t>TRATAMENTO CIRURGICO DE FISTULA RETO-VAGINAL</t>
  </si>
  <si>
    <t>TRATAMENTO CIRURGICO DE FISTULA VESICO-VAGINAL</t>
  </si>
  <si>
    <t>TRATAMENTO CIRURGICO DE HIPERTROFIA DOS PEQUENOS LABIOS</t>
  </si>
  <si>
    <t>TRATAMENTO CIRURGICO DE VAGINA SEPTADA / ATRESICA</t>
  </si>
  <si>
    <t>VULVECTOMIA SIMPLES</t>
  </si>
  <si>
    <t>IEXERESE DE CISTO SACRO-COCCIGEO</t>
  </si>
  <si>
    <t>TITIREOIDECTOMIA TOTAL</t>
  </si>
  <si>
    <t xml:space="preserve"> 'TRATAMENTO CIRURGICO DE SINDROME COMPRESSIVA EM TUNEL OSTEO-FIBROSO AO NIVEL DO CARPO</t>
  </si>
  <si>
    <t>ADENOIDECTOMIA</t>
  </si>
  <si>
    <t>AMIGDALECTOMIA</t>
  </si>
  <si>
    <t>AMIGDALECTOMIA C/ ADENOIDECTOMIA</t>
  </si>
  <si>
    <t>MICROCIRURGIA OTOLOGICA</t>
  </si>
  <si>
    <t>TIMPANOPLASTIA (UNI / BILATERAL)</t>
  </si>
  <si>
    <t>TURBINECTOMIA</t>
  </si>
  <si>
    <t>SEPTOPLASTIA PARA CORREÇÃO DE DESVIO</t>
  </si>
  <si>
    <t>CORRECAO CIRURGICA DE ESTRABISMO (ACIMA DE 2 MUSCULOS)</t>
  </si>
  <si>
    <t>CORRECAO CIRURGICA DO ESTRABISMO (ATE 2 MUSCULOS)</t>
  </si>
  <si>
    <t>FOTOCOAGULACAO A LASER</t>
  </si>
  <si>
    <t>VITRECTOMIA ANTERIOR</t>
  </si>
  <si>
    <t>PAN-FOTOCOAGULAÇAO DE RETINA A LASER</t>
  </si>
  <si>
    <t>CAPSULOTOMIA A YAG LASER</t>
  </si>
  <si>
    <t>FACECTOMIA C/ IMPLANTE DE LENTE INTRA-OCULAR</t>
  </si>
  <si>
    <t>FACOEMULSIFICACAO C/ IMPLANTE DE LENTE INTRA-OCULAR RIGIDA</t>
  </si>
  <si>
    <t>FOTOTRABECULOPLASTIA A LASER</t>
  </si>
  <si>
    <t>IRIDOTOMIA A LASER</t>
  </si>
  <si>
    <t>FACOEMULSIFICACAO C/ IMPLANTE DE LENTE INTRA-OCULAR DOBRAVEL</t>
  </si>
  <si>
    <t>TRATAMENTO CIRURGICO DE VARIZES UNILATERAL)</t>
  </si>
  <si>
    <t>TRATAMENTO CIRURGICO DE VARIZES BILATERAL)</t>
  </si>
  <si>
    <t>FISTULECTOMIA / FISTULOTOMIA ANAL</t>
  </si>
  <si>
    <t>HEMORROIDECTOMIA</t>
  </si>
  <si>
    <t>COLECISTECTOMIA</t>
  </si>
  <si>
    <t>COLECISTECTOMIA VIDEOLAPAROSCOPICA</t>
  </si>
  <si>
    <t>HERNIOPLASTIA EPIGASTRICA</t>
  </si>
  <si>
    <t>HERNIOPLASTIA INCISIONAL</t>
  </si>
  <si>
    <t>HERNIOPLASTIA INGUINAL (BILATERAL)</t>
  </si>
  <si>
    <t>HERNIOPLASTIA INGUINAL 1 CRURAL (UNILATERAL)</t>
  </si>
  <si>
    <t>HERNIOPLASTIA UMBILICAL</t>
  </si>
  <si>
    <t>REPARO DE ROTURA DO MANGUITO ROTADOR (INCLUI PROCEDIMENTOS DESCOMPRESSIVOS)</t>
  </si>
  <si>
    <t>TENOSINOVECTOMIA EM MEMBRO SUPERIOR</t>
  </si>
  <si>
    <t>TRATAMENTO CIRÚRGICO DE DEDO EM GATILHO</t>
  </si>
  <si>
    <t>TRATAMENTO CIRÚRGICO DE PSEUDARTROSE / RETARDO DE CONSOLIDAÇAO / PERDA OSSEA DO ANTEBRAÇO</t>
  </si>
  <si>
    <t>ARTROPLASTIA TOTAL PRIMÁRIA DO QUADRIL CIMENTADA</t>
  </si>
  <si>
    <t>ARTROPLASTIA TOTAL PRIMARIA DO JOELHO</t>
  </si>
  <si>
    <t>RECONSTRUCAO LIGAMENTAR INTRA-ARTICULAR DO JOELHO (CRUZADO ANTERIOR)</t>
  </si>
  <si>
    <t>RECONSTRUCAO LIGAMENTAR INTRA-ARTICULAR DO JOELHO (CRUZADO POSTERIOR C/ OU S/ ANTERIOR)</t>
  </si>
  <si>
    <t>TRATAMENTO CIRÚRGICO DE HALUX VALGUS C/ OSTEOTOMIA DO PRIMEIRO OSSO METATARSIANO</t>
  </si>
  <si>
    <t>TRATAMENTO CIRÚRGICO DE ROTURA DE MENISCO COM SUTURA MENISCAL UNI / BICOMPATIMENTAL</t>
  </si>
  <si>
    <t>TRATAMENTO CIRURGICO DE ROTURA DO MENISCO COM MENISCECTOMIA PARCIAL / TOTAL</t>
  </si>
  <si>
    <t>EXPLORAÇAO ARTICULAR C/ OU S/ SINOVECTOMIA DE MEDIAS / GRANDES ARTICULAÇÕES</t>
  </si>
  <si>
    <t>FASCIECTOMIA</t>
  </si>
  <si>
    <t>OSTEOTOMIA DE OSSOS DA MÃO E/OU DO PE</t>
  </si>
  <si>
    <t>OSTEOTOMIA DE OSSOS LONGOS EXCETO DA MÃO E DO PE</t>
  </si>
  <si>
    <t>RESSECÇAO DE CISTO SINOVIAL</t>
  </si>
  <si>
    <t>RESSECÇAO SIMPLES DE TUMOR ÓSSEO / DE PARTES MOLES</t>
  </si>
  <si>
    <t>TENÓLISE</t>
  </si>
  <si>
    <t>URETEROLITOTOMIA</t>
  </si>
  <si>
    <t>PROSTATECTOMIA SUPRAPÚBICA</t>
  </si>
  <si>
    <t>RESSECCAO ENDOSCOPICA DE PROSTATA</t>
  </si>
  <si>
    <t>ORQUIDOPEXIA UNILATERAL</t>
  </si>
  <si>
    <t>TRATAMENTO CIRURGICO DE HIDROCELE</t>
  </si>
  <si>
    <t>TRATAMENTO CIRURGICO DE VARICOCELE</t>
  </si>
  <si>
    <t>VASECTOMIA</t>
  </si>
  <si>
    <t>POSTECTOMIA</t>
  </si>
  <si>
    <t>COLPOPERINEOPLASTIA ANTERIOR E POSTERIOR C/ AMPUTACAO DE COLO</t>
  </si>
  <si>
    <t>HISTERECTOMIA (POR VIA VAGINAL</t>
  </si>
  <si>
    <t>HISTERECTOMIA C/ ANEXECTOMIA I / BILATERAL)</t>
  </si>
  <si>
    <t>HISTERECTOMIA SUBTOTAL</t>
  </si>
  <si>
    <t>HISTERECTOMIA TOTAL</t>
  </si>
  <si>
    <t>LAQUEADURA TUBARIA</t>
  </si>
  <si>
    <t>OOFORECTOMIA / OOFOROPLASTIA</t>
  </si>
  <si>
    <t>COLPOPERINEOPLASTIA ANTERIOR E POSTERIOR</t>
  </si>
  <si>
    <t>TRATAMENTO CIRURGICO DE INCONTINENCIA URINARIA POR VIA VAGINAL</t>
  </si>
  <si>
    <t>PLASTICA MAMARIA FEMININA NAO ESTETICA</t>
  </si>
  <si>
    <t>UROLOGIA/NEFROLOGIA</t>
  </si>
  <si>
    <t>GERAL</t>
  </si>
  <si>
    <t>GINECOLOGIA</t>
  </si>
  <si>
    <t>ORTOPEDIA</t>
  </si>
  <si>
    <t>OTORRINO/CABEÇA E PESCOÇO</t>
  </si>
  <si>
    <t>OFTALMO</t>
  </si>
  <si>
    <t>ESPECIALIDADE</t>
  </si>
  <si>
    <t>CÓD. PROCED.</t>
  </si>
  <si>
    <t>NOM.PROCED.</t>
  </si>
  <si>
    <t>VALOR</t>
  </si>
  <si>
    <t>PRÊMIO</t>
  </si>
  <si>
    <t>RELAÇÃO</t>
  </si>
  <si>
    <t>MULTIPLA</t>
  </si>
  <si>
    <t>MINISTÉRIO</t>
  </si>
  <si>
    <t>ESTADO</t>
  </si>
  <si>
    <t>MINISTÉRIO e ESTADO</t>
  </si>
  <si>
    <t>Custo Médio do Grupo</t>
  </si>
  <si>
    <t>Procedimentos da Campanha
de Cirurgias Eletivas</t>
  </si>
  <si>
    <t>Anexo 01</t>
  </si>
  <si>
    <t>Custo Médio AIH</t>
  </si>
  <si>
    <t>Custo Médio APAC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</si>
</sst>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0" formatCode="_(* #,##0.00_);_(* \(#,##0.00\);_(* \-??_);_(@_)"/>
  </numFmts>
  <fonts count="14" x14ac:knownFonts="1"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8"/>
      <name val="Arial"/>
      <family val="2"/>
    </font>
    <font>
      <b/>
      <i/>
      <sz val="22"/>
      <name val="Calibri"/>
      <family val="2"/>
    </font>
    <font>
      <b/>
      <sz val="36"/>
      <name val="Calibri"/>
      <family val="2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2" fillId="0" borderId="0"/>
    <xf numFmtId="9" fontId="6" fillId="0" borderId="0" applyFill="0" applyBorder="0" applyAlignment="0" applyProtection="0"/>
    <xf numFmtId="43" fontId="1" fillId="0" borderId="0" applyFill="0" applyBorder="0" applyAlignment="0" applyProtection="0"/>
    <xf numFmtId="170" fontId="6" fillId="0" borderId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3" fontId="1" fillId="3" borderId="0" xfId="4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49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43" fontId="1" fillId="3" borderId="2" xfId="4" applyFill="1" applyBorder="1" applyAlignment="1">
      <alignment vertical="center"/>
    </xf>
    <xf numFmtId="43" fontId="1" fillId="3" borderId="4" xfId="4" applyFill="1" applyBorder="1" applyAlignment="1">
      <alignment vertical="center"/>
    </xf>
    <xf numFmtId="43" fontId="1" fillId="3" borderId="6" xfId="4" applyFill="1" applyBorder="1" applyAlignment="1">
      <alignment vertical="center"/>
    </xf>
    <xf numFmtId="43" fontId="1" fillId="3" borderId="1" xfId="4" applyFill="1" applyBorder="1" applyAlignment="1">
      <alignment vertical="center"/>
    </xf>
    <xf numFmtId="43" fontId="1" fillId="3" borderId="7" xfId="4" applyFill="1" applyBorder="1" applyAlignment="1">
      <alignment vertical="center"/>
    </xf>
    <xf numFmtId="43" fontId="1" fillId="3" borderId="8" xfId="4" applyFill="1" applyBorder="1" applyAlignment="1">
      <alignment vertical="center"/>
    </xf>
    <xf numFmtId="43" fontId="1" fillId="3" borderId="3" xfId="4" applyFill="1" applyBorder="1" applyAlignment="1">
      <alignment vertical="center"/>
    </xf>
    <xf numFmtId="43" fontId="1" fillId="3" borderId="10" xfId="4" applyFill="1" applyBorder="1" applyAlignment="1">
      <alignment vertical="center"/>
    </xf>
    <xf numFmtId="43" fontId="1" fillId="3" borderId="9" xfId="4" applyFill="1" applyBorder="1" applyAlignment="1">
      <alignment vertical="center"/>
    </xf>
    <xf numFmtId="43" fontId="5" fillId="5" borderId="5" xfId="4" applyFont="1" applyFill="1" applyBorder="1" applyAlignment="1">
      <alignment horizontal="center" vertical="center"/>
    </xf>
    <xf numFmtId="43" fontId="5" fillId="5" borderId="5" xfId="4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4"/>
    </xf>
    <xf numFmtId="0" fontId="4" fillId="2" borderId="0" xfId="0" applyFont="1" applyFill="1" applyBorder="1" applyAlignment="1">
      <alignment horizontal="left" vertical="center" indent="4"/>
    </xf>
    <xf numFmtId="0" fontId="9" fillId="3" borderId="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0" fillId="5" borderId="11" xfId="4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right" vertical="center"/>
    </xf>
    <xf numFmtId="0" fontId="13" fillId="0" borderId="0" xfId="0" applyFont="1"/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wrapText="1"/>
    </xf>
  </cellXfs>
  <cellStyles count="6">
    <cellStyle name="Normal" xfId="0" builtinId="0"/>
    <cellStyle name="Normal 2" xfId="1"/>
    <cellStyle name="Normal 3" xfId="2"/>
    <cellStyle name="Porcentagem 2" xfId="3"/>
    <cellStyle name="Vírgula" xfId="4" builtinId="3"/>
    <cellStyle name="Vírgula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219075</xdr:colOff>
      <xdr:row>3</xdr:row>
      <xdr:rowOff>38100</xdr:rowOff>
    </xdr:to>
    <xdr:pic>
      <xdr:nvPicPr>
        <xdr:cNvPr id="20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52425" cy="381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"/>
  <sheetViews>
    <sheetView tabSelected="1" workbookViewId="0">
      <selection activeCell="I248" sqref="I248"/>
    </sheetView>
  </sheetViews>
  <sheetFormatPr defaultColWidth="11.28515625" defaultRowHeight="15" x14ac:dyDescent="0.2"/>
  <cols>
    <col min="1" max="1" width="2.140625" style="1" customWidth="1"/>
    <col min="2" max="2" width="29.140625" style="8" bestFit="1" customWidth="1"/>
    <col min="3" max="3" width="13.7109375" style="8" bestFit="1" customWidth="1"/>
    <col min="4" max="4" width="52.42578125" style="9" customWidth="1"/>
    <col min="5" max="5" width="20.7109375" style="8" bestFit="1" customWidth="1"/>
    <col min="6" max="6" width="0.85546875" style="9" customWidth="1"/>
    <col min="7" max="7" width="11.42578125" style="4" bestFit="1" customWidth="1"/>
    <col min="8" max="8" width="14.28515625" style="4" bestFit="1" customWidth="1"/>
    <col min="9" max="9" width="4" style="3" bestFit="1" customWidth="1"/>
    <col min="10" max="16384" width="11.28515625" style="2"/>
  </cols>
  <sheetData>
    <row r="1" spans="1:10" s="1" customFormat="1" ht="9" customHeight="1" x14ac:dyDescent="0.2">
      <c r="A1" s="63" t="s">
        <v>0</v>
      </c>
      <c r="B1" s="6"/>
      <c r="C1" s="6"/>
      <c r="D1" s="7"/>
      <c r="E1" s="72" t="s">
        <v>316</v>
      </c>
      <c r="F1" s="72"/>
      <c r="G1" s="72"/>
      <c r="H1" s="72"/>
      <c r="I1" s="72"/>
      <c r="J1" s="72"/>
    </row>
    <row r="2" spans="1:10" s="1" customFormat="1" ht="9" customHeight="1" x14ac:dyDescent="0.2">
      <c r="A2" s="63" t="s">
        <v>1</v>
      </c>
      <c r="B2" s="6"/>
      <c r="C2" s="6"/>
      <c r="D2" s="7"/>
      <c r="E2" s="72"/>
      <c r="F2" s="72"/>
      <c r="G2" s="72"/>
      <c r="H2" s="72"/>
      <c r="I2" s="72"/>
      <c r="J2" s="72"/>
    </row>
    <row r="3" spans="1:10" s="1" customFormat="1" ht="9" customHeight="1" x14ac:dyDescent="0.2">
      <c r="A3" s="63" t="s">
        <v>2</v>
      </c>
      <c r="B3" s="6"/>
      <c r="C3" s="6"/>
      <c r="D3" s="7"/>
      <c r="E3" s="72"/>
      <c r="F3" s="72"/>
      <c r="G3" s="72"/>
      <c r="H3" s="72"/>
      <c r="I3" s="72"/>
      <c r="J3" s="72"/>
    </row>
    <row r="4" spans="1:10" s="1" customFormat="1" ht="9" customHeight="1" x14ac:dyDescent="0.2">
      <c r="A4" s="64" t="s">
        <v>3</v>
      </c>
      <c r="B4" s="6"/>
      <c r="C4" s="6"/>
      <c r="D4" s="7"/>
      <c r="E4" s="72"/>
      <c r="F4" s="72"/>
      <c r="G4" s="72"/>
      <c r="H4" s="72"/>
      <c r="I4" s="72"/>
      <c r="J4" s="72"/>
    </row>
    <row r="5" spans="1:10" ht="15.75" customHeight="1" x14ac:dyDescent="0.2">
      <c r="D5" s="70" t="s">
        <v>317</v>
      </c>
      <c r="E5" s="72"/>
      <c r="F5" s="72"/>
      <c r="G5" s="72"/>
      <c r="H5" s="72"/>
      <c r="I5" s="72"/>
      <c r="J5" s="72"/>
    </row>
    <row r="6" spans="1:10" ht="15.75" customHeight="1" thickBot="1" x14ac:dyDescent="0.25">
      <c r="D6" s="71"/>
      <c r="E6" s="66"/>
      <c r="F6" s="66"/>
      <c r="G6" s="66"/>
      <c r="H6" s="66"/>
      <c r="I6" s="66"/>
    </row>
    <row r="7" spans="1:10" ht="15.75" thickBot="1" x14ac:dyDescent="0.25">
      <c r="B7" s="15" t="s">
        <v>305</v>
      </c>
      <c r="C7" s="15" t="s">
        <v>306</v>
      </c>
      <c r="D7" s="16" t="s">
        <v>307</v>
      </c>
      <c r="E7" s="16" t="s">
        <v>310</v>
      </c>
      <c r="G7" s="56" t="s">
        <v>308</v>
      </c>
      <c r="H7" s="57" t="s">
        <v>309</v>
      </c>
    </row>
    <row r="8" spans="1:10" x14ac:dyDescent="0.2">
      <c r="B8" s="17" t="s">
        <v>300</v>
      </c>
      <c r="C8" s="58">
        <v>401020100</v>
      </c>
      <c r="D8" s="12" t="s">
        <v>12</v>
      </c>
      <c r="E8" s="18" t="s">
        <v>313</v>
      </c>
      <c r="G8" s="47">
        <v>143.72</v>
      </c>
      <c r="H8" s="47">
        <v>400</v>
      </c>
      <c r="I8" s="3">
        <v>1</v>
      </c>
    </row>
    <row r="9" spans="1:10" ht="15.75" thickBot="1" x14ac:dyDescent="0.25">
      <c r="B9" s="19" t="s">
        <v>300</v>
      </c>
      <c r="C9" s="59">
        <v>407040110</v>
      </c>
      <c r="D9" s="14" t="s">
        <v>11</v>
      </c>
      <c r="E9" s="20" t="s">
        <v>313</v>
      </c>
      <c r="G9" s="48">
        <v>416.43</v>
      </c>
      <c r="H9" s="48">
        <v>400</v>
      </c>
      <c r="I9" s="3">
        <v>2</v>
      </c>
    </row>
    <row r="10" spans="1:10" ht="15.75" thickTop="1" x14ac:dyDescent="0.2">
      <c r="B10" s="21" t="s">
        <v>300</v>
      </c>
      <c r="C10" s="21">
        <v>401020088</v>
      </c>
      <c r="D10" s="22" t="s">
        <v>231</v>
      </c>
      <c r="E10" s="23" t="s">
        <v>314</v>
      </c>
      <c r="G10" s="49">
        <v>143.72</v>
      </c>
      <c r="H10" s="49">
        <v>400</v>
      </c>
      <c r="I10" s="3">
        <v>3</v>
      </c>
    </row>
    <row r="11" spans="1:10" x14ac:dyDescent="0.2">
      <c r="B11" s="24" t="s">
        <v>300</v>
      </c>
      <c r="C11" s="37">
        <v>406020566</v>
      </c>
      <c r="D11" s="25" t="s">
        <v>252</v>
      </c>
      <c r="E11" s="26" t="s">
        <v>314</v>
      </c>
      <c r="G11" s="50">
        <v>582.04</v>
      </c>
      <c r="H11" s="50">
        <v>400</v>
      </c>
      <c r="I11" s="3">
        <v>4</v>
      </c>
    </row>
    <row r="12" spans="1:10" x14ac:dyDescent="0.2">
      <c r="B12" s="24" t="s">
        <v>300</v>
      </c>
      <c r="C12" s="37">
        <v>406020574</v>
      </c>
      <c r="D12" s="25" t="s">
        <v>253</v>
      </c>
      <c r="E12" s="26" t="s">
        <v>314</v>
      </c>
      <c r="G12" s="50">
        <v>483.37</v>
      </c>
      <c r="H12" s="50">
        <v>400</v>
      </c>
      <c r="I12" s="3">
        <v>5</v>
      </c>
    </row>
    <row r="13" spans="1:10" x14ac:dyDescent="0.2">
      <c r="B13" s="24" t="s">
        <v>300</v>
      </c>
      <c r="C13" s="37">
        <v>407020276</v>
      </c>
      <c r="D13" s="25" t="s">
        <v>254</v>
      </c>
      <c r="E13" s="26" t="s">
        <v>314</v>
      </c>
      <c r="G13" s="50">
        <v>254.12</v>
      </c>
      <c r="H13" s="50">
        <v>400</v>
      </c>
      <c r="I13" s="3">
        <v>6</v>
      </c>
    </row>
    <row r="14" spans="1:10" x14ac:dyDescent="0.2">
      <c r="B14" s="24" t="s">
        <v>300</v>
      </c>
      <c r="C14" s="37">
        <v>407020284</v>
      </c>
      <c r="D14" s="25" t="s">
        <v>255</v>
      </c>
      <c r="E14" s="26" t="s">
        <v>314</v>
      </c>
      <c r="G14" s="50">
        <v>315.94</v>
      </c>
      <c r="H14" s="50">
        <v>400</v>
      </c>
      <c r="I14" s="3">
        <v>7</v>
      </c>
    </row>
    <row r="15" spans="1:10" x14ac:dyDescent="0.2">
      <c r="B15" s="24" t="s">
        <v>300</v>
      </c>
      <c r="C15" s="37">
        <v>407040129</v>
      </c>
      <c r="D15" s="25" t="s">
        <v>262</v>
      </c>
      <c r="E15" s="26" t="s">
        <v>314</v>
      </c>
      <c r="G15" s="50">
        <v>434.99</v>
      </c>
      <c r="H15" s="50">
        <v>400</v>
      </c>
      <c r="I15" s="3">
        <v>8</v>
      </c>
    </row>
    <row r="16" spans="1:10" x14ac:dyDescent="0.2">
      <c r="B16" s="24" t="s">
        <v>300</v>
      </c>
      <c r="C16" s="37">
        <v>407030026</v>
      </c>
      <c r="D16" s="25" t="s">
        <v>256</v>
      </c>
      <c r="E16" s="26" t="s">
        <v>314</v>
      </c>
      <c r="G16" s="50">
        <v>695.77</v>
      </c>
      <c r="H16" s="50">
        <v>500</v>
      </c>
      <c r="I16" s="3">
        <v>9</v>
      </c>
    </row>
    <row r="17" spans="2:9" x14ac:dyDescent="0.2">
      <c r="B17" s="24" t="s">
        <v>300</v>
      </c>
      <c r="C17" s="37">
        <v>407030034</v>
      </c>
      <c r="D17" s="25" t="s">
        <v>257</v>
      </c>
      <c r="E17" s="26" t="s">
        <v>314</v>
      </c>
      <c r="G17" s="50">
        <v>693.05</v>
      </c>
      <c r="H17" s="50">
        <v>500</v>
      </c>
      <c r="I17" s="3">
        <v>10</v>
      </c>
    </row>
    <row r="18" spans="2:9" x14ac:dyDescent="0.2">
      <c r="B18" s="24" t="s">
        <v>300</v>
      </c>
      <c r="C18" s="37">
        <v>407040064</v>
      </c>
      <c r="D18" s="25" t="s">
        <v>258</v>
      </c>
      <c r="E18" s="26" t="s">
        <v>314</v>
      </c>
      <c r="G18" s="50">
        <v>559.87</v>
      </c>
      <c r="H18" s="50">
        <v>500</v>
      </c>
      <c r="I18" s="3">
        <v>11</v>
      </c>
    </row>
    <row r="19" spans="2:9" x14ac:dyDescent="0.2">
      <c r="B19" s="24" t="s">
        <v>300</v>
      </c>
      <c r="C19" s="37">
        <v>407040080</v>
      </c>
      <c r="D19" s="25" t="s">
        <v>259</v>
      </c>
      <c r="E19" s="26" t="s">
        <v>314</v>
      </c>
      <c r="G19" s="50">
        <v>539.82000000000005</v>
      </c>
      <c r="H19" s="50">
        <v>500</v>
      </c>
      <c r="I19" s="3">
        <v>12</v>
      </c>
    </row>
    <row r="20" spans="2:9" x14ac:dyDescent="0.2">
      <c r="B20" s="24" t="s">
        <v>300</v>
      </c>
      <c r="C20" s="37">
        <v>407040099</v>
      </c>
      <c r="D20" s="25" t="s">
        <v>260</v>
      </c>
      <c r="E20" s="26" t="s">
        <v>314</v>
      </c>
      <c r="G20" s="50">
        <v>426.02</v>
      </c>
      <c r="H20" s="50">
        <v>500</v>
      </c>
      <c r="I20" s="3">
        <v>13</v>
      </c>
    </row>
    <row r="21" spans="2:9" ht="15.75" thickBot="1" x14ac:dyDescent="0.25">
      <c r="B21" s="19" t="s">
        <v>300</v>
      </c>
      <c r="C21" s="38">
        <v>407040102</v>
      </c>
      <c r="D21" s="27" t="s">
        <v>261</v>
      </c>
      <c r="E21" s="20" t="s">
        <v>314</v>
      </c>
      <c r="G21" s="48">
        <v>445.51</v>
      </c>
      <c r="H21" s="48">
        <v>500</v>
      </c>
      <c r="I21" s="3">
        <v>14</v>
      </c>
    </row>
    <row r="22" spans="2:9" ht="15" customHeight="1" thickTop="1" x14ac:dyDescent="0.2">
      <c r="B22" s="21" t="s">
        <v>300</v>
      </c>
      <c r="C22" s="43">
        <v>407020047</v>
      </c>
      <c r="D22" s="28" t="s">
        <v>51</v>
      </c>
      <c r="E22" s="23" t="s">
        <v>312</v>
      </c>
      <c r="G22" s="49">
        <v>421.4</v>
      </c>
      <c r="H22" s="49">
        <v>400</v>
      </c>
      <c r="I22" s="3">
        <v>15</v>
      </c>
    </row>
    <row r="23" spans="2:9" x14ac:dyDescent="0.2">
      <c r="B23" s="24" t="s">
        <v>300</v>
      </c>
      <c r="C23" s="37">
        <v>407020080</v>
      </c>
      <c r="D23" s="25" t="s">
        <v>52</v>
      </c>
      <c r="E23" s="26" t="s">
        <v>312</v>
      </c>
      <c r="G23" s="50">
        <v>1280.75</v>
      </c>
      <c r="H23" s="50">
        <v>500</v>
      </c>
      <c r="I23" s="3">
        <v>16</v>
      </c>
    </row>
    <row r="24" spans="2:9" x14ac:dyDescent="0.2">
      <c r="B24" s="24" t="s">
        <v>300</v>
      </c>
      <c r="C24" s="37">
        <v>407030077</v>
      </c>
      <c r="D24" s="25" t="s">
        <v>53</v>
      </c>
      <c r="E24" s="26" t="s">
        <v>312</v>
      </c>
      <c r="G24" s="50">
        <v>564.79</v>
      </c>
      <c r="H24" s="50">
        <v>400</v>
      </c>
      <c r="I24" s="3">
        <v>17</v>
      </c>
    </row>
    <row r="25" spans="2:9" x14ac:dyDescent="0.2">
      <c r="B25" s="24" t="s">
        <v>300</v>
      </c>
      <c r="C25" s="37">
        <v>407030190</v>
      </c>
      <c r="D25" s="25" t="s">
        <v>54</v>
      </c>
      <c r="E25" s="26" t="s">
        <v>312</v>
      </c>
      <c r="G25" s="50">
        <v>684.13</v>
      </c>
      <c r="H25" s="50">
        <v>500</v>
      </c>
      <c r="I25" s="3">
        <v>18</v>
      </c>
    </row>
    <row r="26" spans="2:9" x14ac:dyDescent="0.2">
      <c r="B26" s="24" t="s">
        <v>300</v>
      </c>
      <c r="C26" s="37">
        <v>407040072</v>
      </c>
      <c r="D26" s="25" t="s">
        <v>55</v>
      </c>
      <c r="E26" s="26" t="s">
        <v>312</v>
      </c>
      <c r="G26" s="50">
        <v>361.54</v>
      </c>
      <c r="H26" s="50">
        <v>400</v>
      </c>
      <c r="I26" s="3">
        <v>19</v>
      </c>
    </row>
    <row r="27" spans="2:9" x14ac:dyDescent="0.2">
      <c r="B27" s="24" t="s">
        <v>300</v>
      </c>
      <c r="C27" s="37">
        <v>407040137</v>
      </c>
      <c r="D27" s="25" t="s">
        <v>56</v>
      </c>
      <c r="E27" s="26" t="s">
        <v>312</v>
      </c>
      <c r="G27" s="48">
        <v>376.95</v>
      </c>
      <c r="H27" s="50">
        <v>400</v>
      </c>
      <c r="I27" s="3">
        <v>20</v>
      </c>
    </row>
    <row r="28" spans="2:9" ht="15.75" thickBot="1" x14ac:dyDescent="0.25">
      <c r="B28" s="19" t="s">
        <v>300</v>
      </c>
      <c r="C28" s="38">
        <v>407040153</v>
      </c>
      <c r="D28" s="27" t="s">
        <v>57</v>
      </c>
      <c r="E28" s="41" t="s">
        <v>312</v>
      </c>
      <c r="G28" s="55">
        <v>360.66</v>
      </c>
      <c r="H28" s="48">
        <v>400</v>
      </c>
      <c r="I28" s="3">
        <v>21</v>
      </c>
    </row>
    <row r="29" spans="2:9" ht="23.25" customHeight="1" thickTop="1" thickBot="1" x14ac:dyDescent="0.25">
      <c r="B29" s="29"/>
      <c r="C29" s="60"/>
      <c r="D29" s="30"/>
      <c r="G29" s="65" t="s">
        <v>315</v>
      </c>
      <c r="H29" s="67">
        <f>SUM(G8:G28,H8:H28)/21</f>
        <v>923.07571428571407</v>
      </c>
    </row>
    <row r="30" spans="2:9" ht="16.5" thickTop="1" thickBot="1" x14ac:dyDescent="0.25">
      <c r="B30" s="32"/>
      <c r="C30" s="61"/>
      <c r="D30" s="33"/>
      <c r="E30" s="34"/>
      <c r="G30" s="52"/>
      <c r="H30" s="52"/>
    </row>
    <row r="31" spans="2:9" x14ac:dyDescent="0.2">
      <c r="B31" s="35" t="s">
        <v>301</v>
      </c>
      <c r="C31" s="62">
        <v>409060046</v>
      </c>
      <c r="D31" s="13" t="s">
        <v>8</v>
      </c>
      <c r="E31" s="36" t="s">
        <v>313</v>
      </c>
      <c r="G31" s="53">
        <v>167.42</v>
      </c>
      <c r="H31" s="53">
        <v>400</v>
      </c>
      <c r="I31" s="3">
        <v>1</v>
      </c>
    </row>
    <row r="32" spans="2:9" x14ac:dyDescent="0.2">
      <c r="B32" s="37" t="s">
        <v>301</v>
      </c>
      <c r="C32" s="5">
        <v>409060038</v>
      </c>
      <c r="D32" s="10" t="s">
        <v>9</v>
      </c>
      <c r="E32" s="26" t="s">
        <v>313</v>
      </c>
      <c r="G32" s="50">
        <v>443.66</v>
      </c>
      <c r="H32" s="50">
        <v>500</v>
      </c>
      <c r="I32" s="3">
        <v>2</v>
      </c>
    </row>
    <row r="33" spans="2:9" ht="15.75" thickBot="1" x14ac:dyDescent="0.25">
      <c r="B33" s="38" t="s">
        <v>301</v>
      </c>
      <c r="C33" s="59">
        <v>409070157</v>
      </c>
      <c r="D33" s="14" t="s">
        <v>10</v>
      </c>
      <c r="E33" s="20" t="s">
        <v>313</v>
      </c>
      <c r="G33" s="48">
        <v>224.68</v>
      </c>
      <c r="H33" s="48">
        <v>500</v>
      </c>
      <c r="I33" s="3">
        <v>3</v>
      </c>
    </row>
    <row r="34" spans="2:9" ht="15.75" thickTop="1" x14ac:dyDescent="0.2">
      <c r="B34" s="43" t="s">
        <v>301</v>
      </c>
      <c r="C34" s="43">
        <v>409060020</v>
      </c>
      <c r="D34" s="28" t="s">
        <v>289</v>
      </c>
      <c r="E34" s="23" t="s">
        <v>314</v>
      </c>
      <c r="G34" s="49">
        <v>449.2</v>
      </c>
      <c r="H34" s="49">
        <v>500</v>
      </c>
      <c r="I34" s="3">
        <v>4</v>
      </c>
    </row>
    <row r="35" spans="2:9" x14ac:dyDescent="0.2">
      <c r="B35" s="37" t="s">
        <v>301</v>
      </c>
      <c r="C35" s="37">
        <v>409060100</v>
      </c>
      <c r="D35" s="25" t="s">
        <v>290</v>
      </c>
      <c r="E35" s="26" t="s">
        <v>314</v>
      </c>
      <c r="G35" s="50">
        <v>460.08</v>
      </c>
      <c r="H35" s="50">
        <v>500</v>
      </c>
      <c r="I35" s="3">
        <v>5</v>
      </c>
    </row>
    <row r="36" spans="2:9" x14ac:dyDescent="0.2">
      <c r="B36" s="37" t="s">
        <v>301</v>
      </c>
      <c r="C36" s="37">
        <v>409060119</v>
      </c>
      <c r="D36" s="25" t="s">
        <v>291</v>
      </c>
      <c r="E36" s="26" t="s">
        <v>314</v>
      </c>
      <c r="G36" s="50">
        <v>770.7</v>
      </c>
      <c r="H36" s="50">
        <v>500</v>
      </c>
      <c r="I36" s="3">
        <v>6</v>
      </c>
    </row>
    <row r="37" spans="2:9" x14ac:dyDescent="0.2">
      <c r="B37" s="37" t="s">
        <v>301</v>
      </c>
      <c r="C37" s="37">
        <v>409060127</v>
      </c>
      <c r="D37" s="25" t="s">
        <v>292</v>
      </c>
      <c r="E37" s="26" t="s">
        <v>314</v>
      </c>
      <c r="G37" s="50">
        <v>546.04</v>
      </c>
      <c r="H37" s="50">
        <v>500</v>
      </c>
      <c r="I37" s="3">
        <v>7</v>
      </c>
    </row>
    <row r="38" spans="2:9" x14ac:dyDescent="0.2">
      <c r="B38" s="37" t="s">
        <v>301</v>
      </c>
      <c r="C38" s="37">
        <v>409060135</v>
      </c>
      <c r="D38" s="25" t="s">
        <v>293</v>
      </c>
      <c r="E38" s="26" t="s">
        <v>314</v>
      </c>
      <c r="G38" s="50">
        <v>634.03</v>
      </c>
      <c r="H38" s="50">
        <v>500</v>
      </c>
      <c r="I38" s="3">
        <v>8</v>
      </c>
    </row>
    <row r="39" spans="2:9" x14ac:dyDescent="0.2">
      <c r="B39" s="37" t="s">
        <v>301</v>
      </c>
      <c r="C39" s="37">
        <v>409060186</v>
      </c>
      <c r="D39" s="25" t="s">
        <v>294</v>
      </c>
      <c r="E39" s="26" t="s">
        <v>314</v>
      </c>
      <c r="G39" s="50">
        <v>339.02</v>
      </c>
      <c r="H39" s="50">
        <v>500</v>
      </c>
      <c r="I39" s="3">
        <v>9</v>
      </c>
    </row>
    <row r="40" spans="2:9" x14ac:dyDescent="0.2">
      <c r="B40" s="37" t="s">
        <v>301</v>
      </c>
      <c r="C40" s="37">
        <v>409060216</v>
      </c>
      <c r="D40" s="25" t="s">
        <v>295</v>
      </c>
      <c r="E40" s="26" t="s">
        <v>314</v>
      </c>
      <c r="G40" s="50">
        <v>509.86</v>
      </c>
      <c r="H40" s="50">
        <v>500</v>
      </c>
      <c r="I40" s="3">
        <v>10</v>
      </c>
    </row>
    <row r="41" spans="2:9" x14ac:dyDescent="0.2">
      <c r="B41" s="37" t="s">
        <v>301</v>
      </c>
      <c r="C41" s="37">
        <v>409070050</v>
      </c>
      <c r="D41" s="25" t="s">
        <v>296</v>
      </c>
      <c r="E41" s="26" t="s">
        <v>314</v>
      </c>
      <c r="G41" s="50">
        <v>472.43</v>
      </c>
      <c r="H41" s="50">
        <v>500</v>
      </c>
      <c r="I41" s="3">
        <v>11</v>
      </c>
    </row>
    <row r="42" spans="2:9" x14ac:dyDescent="0.2">
      <c r="B42" s="37" t="s">
        <v>301</v>
      </c>
      <c r="C42" s="37">
        <v>409070270</v>
      </c>
      <c r="D42" s="25" t="s">
        <v>297</v>
      </c>
      <c r="E42" s="26" t="s">
        <v>314</v>
      </c>
      <c r="G42" s="50">
        <v>372.89</v>
      </c>
      <c r="H42" s="50">
        <v>500</v>
      </c>
      <c r="I42" s="3">
        <v>12</v>
      </c>
    </row>
    <row r="43" spans="2:9" ht="15.75" thickBot="1" x14ac:dyDescent="0.25">
      <c r="B43" s="44" t="s">
        <v>301</v>
      </c>
      <c r="C43" s="44">
        <v>410010073</v>
      </c>
      <c r="D43" s="45" t="s">
        <v>298</v>
      </c>
      <c r="E43" s="46" t="s">
        <v>314</v>
      </c>
      <c r="G43" s="54">
        <v>514.16999999999996</v>
      </c>
      <c r="H43" s="54">
        <v>500</v>
      </c>
      <c r="I43" s="3">
        <v>13</v>
      </c>
    </row>
    <row r="44" spans="2:9" ht="15.75" thickTop="1" x14ac:dyDescent="0.2">
      <c r="B44" s="35" t="s">
        <v>301</v>
      </c>
      <c r="C44" s="35">
        <v>409060011</v>
      </c>
      <c r="D44" s="42" t="s">
        <v>205</v>
      </c>
      <c r="E44" s="36" t="s">
        <v>312</v>
      </c>
      <c r="G44" s="53">
        <v>178.01</v>
      </c>
      <c r="H44" s="53">
        <f>G44*2</f>
        <v>356.02</v>
      </c>
      <c r="I44" s="3">
        <v>14</v>
      </c>
    </row>
    <row r="45" spans="2:9" x14ac:dyDescent="0.2">
      <c r="B45" s="37" t="s">
        <v>301</v>
      </c>
      <c r="C45" s="37">
        <v>409060054</v>
      </c>
      <c r="D45" s="25" t="s">
        <v>206</v>
      </c>
      <c r="E45" s="26" t="s">
        <v>312</v>
      </c>
      <c r="G45" s="50">
        <v>137.38</v>
      </c>
      <c r="H45" s="53">
        <f>G45*2</f>
        <v>274.76</v>
      </c>
      <c r="I45" s="3">
        <v>15</v>
      </c>
    </row>
    <row r="46" spans="2:9" x14ac:dyDescent="0.2">
      <c r="B46" s="37" t="s">
        <v>301</v>
      </c>
      <c r="C46" s="37">
        <v>409060178</v>
      </c>
      <c r="D46" s="25" t="s">
        <v>207</v>
      </c>
      <c r="E46" s="26" t="s">
        <v>312</v>
      </c>
      <c r="G46" s="50">
        <v>173.33</v>
      </c>
      <c r="H46" s="53">
        <f>G46*2</f>
        <v>346.66</v>
      </c>
      <c r="I46" s="3">
        <v>16</v>
      </c>
    </row>
    <row r="47" spans="2:9" x14ac:dyDescent="0.2">
      <c r="B47" s="37" t="s">
        <v>301</v>
      </c>
      <c r="C47" s="37">
        <v>409060194</v>
      </c>
      <c r="D47" s="25" t="s">
        <v>208</v>
      </c>
      <c r="E47" s="26" t="s">
        <v>312</v>
      </c>
      <c r="G47" s="50">
        <v>528.94000000000005</v>
      </c>
      <c r="H47" s="50">
        <v>500</v>
      </c>
      <c r="I47" s="3">
        <v>17</v>
      </c>
    </row>
    <row r="48" spans="2:9" x14ac:dyDescent="0.2">
      <c r="B48" s="37" t="s">
        <v>301</v>
      </c>
      <c r="C48" s="37">
        <v>409060208</v>
      </c>
      <c r="D48" s="25" t="s">
        <v>209</v>
      </c>
      <c r="E48" s="26" t="s">
        <v>312</v>
      </c>
      <c r="G48" s="50">
        <v>437.46</v>
      </c>
      <c r="H48" s="50">
        <v>500</v>
      </c>
      <c r="I48" s="3">
        <v>18</v>
      </c>
    </row>
    <row r="49" spans="2:9" x14ac:dyDescent="0.2">
      <c r="B49" s="37" t="s">
        <v>301</v>
      </c>
      <c r="C49" s="37">
        <v>409060232</v>
      </c>
      <c r="D49" s="25" t="s">
        <v>210</v>
      </c>
      <c r="E49" s="26" t="s">
        <v>312</v>
      </c>
      <c r="G49" s="50">
        <v>465.59</v>
      </c>
      <c r="H49" s="50">
        <v>500</v>
      </c>
      <c r="I49" s="3">
        <v>19</v>
      </c>
    </row>
    <row r="50" spans="2:9" x14ac:dyDescent="0.2">
      <c r="B50" s="37" t="s">
        <v>301</v>
      </c>
      <c r="C50" s="37">
        <v>409060240</v>
      </c>
      <c r="D50" s="25" t="s">
        <v>211</v>
      </c>
      <c r="E50" s="26" t="s">
        <v>312</v>
      </c>
      <c r="G50" s="50">
        <v>376.84</v>
      </c>
      <c r="H50" s="50">
        <v>500</v>
      </c>
      <c r="I50" s="3">
        <v>20</v>
      </c>
    </row>
    <row r="51" spans="2:9" x14ac:dyDescent="0.2">
      <c r="B51" s="37" t="s">
        <v>301</v>
      </c>
      <c r="C51" s="37">
        <v>409060259</v>
      </c>
      <c r="D51" s="25" t="s">
        <v>212</v>
      </c>
      <c r="E51" s="26" t="s">
        <v>312</v>
      </c>
      <c r="G51" s="50">
        <v>334.32</v>
      </c>
      <c r="H51" s="50">
        <v>500</v>
      </c>
      <c r="I51" s="3">
        <v>21</v>
      </c>
    </row>
    <row r="52" spans="2:9" x14ac:dyDescent="0.2">
      <c r="B52" s="37" t="s">
        <v>301</v>
      </c>
      <c r="C52" s="37">
        <v>409060267</v>
      </c>
      <c r="D52" s="25" t="s">
        <v>213</v>
      </c>
      <c r="E52" s="26" t="s">
        <v>312</v>
      </c>
      <c r="G52" s="50">
        <v>337.17</v>
      </c>
      <c r="H52" s="50">
        <v>500</v>
      </c>
      <c r="I52" s="3">
        <v>22</v>
      </c>
    </row>
    <row r="53" spans="2:9" x14ac:dyDescent="0.2">
      <c r="B53" s="37" t="s">
        <v>301</v>
      </c>
      <c r="C53" s="37">
        <v>409070017</v>
      </c>
      <c r="D53" s="25" t="s">
        <v>214</v>
      </c>
      <c r="E53" s="26" t="s">
        <v>312</v>
      </c>
      <c r="G53" s="50">
        <v>119.35</v>
      </c>
      <c r="H53" s="53">
        <f>G53*2</f>
        <v>238.7</v>
      </c>
      <c r="I53" s="3">
        <v>23</v>
      </c>
    </row>
    <row r="54" spans="2:9" x14ac:dyDescent="0.2">
      <c r="B54" s="37" t="s">
        <v>301</v>
      </c>
      <c r="C54" s="37">
        <v>409070025</v>
      </c>
      <c r="D54" s="25" t="s">
        <v>215</v>
      </c>
      <c r="E54" s="26" t="s">
        <v>312</v>
      </c>
      <c r="G54" s="50">
        <v>372.54</v>
      </c>
      <c r="H54" s="50">
        <v>500</v>
      </c>
      <c r="I54" s="3">
        <v>24</v>
      </c>
    </row>
    <row r="55" spans="2:9" x14ac:dyDescent="0.2">
      <c r="B55" s="37" t="s">
        <v>301</v>
      </c>
      <c r="C55" s="37">
        <v>409070033</v>
      </c>
      <c r="D55" s="25" t="s">
        <v>216</v>
      </c>
      <c r="E55" s="26" t="s">
        <v>312</v>
      </c>
      <c r="G55" s="50">
        <v>351.38</v>
      </c>
      <c r="H55" s="50">
        <v>500</v>
      </c>
      <c r="I55" s="3">
        <v>25</v>
      </c>
    </row>
    <row r="56" spans="2:9" x14ac:dyDescent="0.2">
      <c r="B56" s="37" t="s">
        <v>301</v>
      </c>
      <c r="C56" s="37">
        <v>409070041</v>
      </c>
      <c r="D56" s="25" t="s">
        <v>217</v>
      </c>
      <c r="E56" s="26" t="s">
        <v>312</v>
      </c>
      <c r="G56" s="50">
        <v>372.53</v>
      </c>
      <c r="H56" s="50">
        <v>500</v>
      </c>
      <c r="I56" s="3">
        <v>26</v>
      </c>
    </row>
    <row r="57" spans="2:9" x14ac:dyDescent="0.2">
      <c r="B57" s="37" t="s">
        <v>301</v>
      </c>
      <c r="C57" s="37">
        <v>409070068</v>
      </c>
      <c r="D57" s="25" t="s">
        <v>218</v>
      </c>
      <c r="E57" s="26" t="s">
        <v>312</v>
      </c>
      <c r="G57" s="50">
        <v>372.54</v>
      </c>
      <c r="H57" s="50">
        <v>500</v>
      </c>
      <c r="I57" s="3">
        <v>27</v>
      </c>
    </row>
    <row r="58" spans="2:9" x14ac:dyDescent="0.2">
      <c r="B58" s="37" t="s">
        <v>301</v>
      </c>
      <c r="C58" s="37">
        <v>409070076</v>
      </c>
      <c r="D58" s="25" t="s">
        <v>219</v>
      </c>
      <c r="E58" s="26" t="s">
        <v>312</v>
      </c>
      <c r="G58" s="50">
        <v>372.54</v>
      </c>
      <c r="H58" s="50">
        <v>500</v>
      </c>
      <c r="I58" s="3">
        <v>28</v>
      </c>
    </row>
    <row r="59" spans="2:9" x14ac:dyDescent="0.2">
      <c r="B59" s="37" t="s">
        <v>301</v>
      </c>
      <c r="C59" s="37">
        <v>409070084</v>
      </c>
      <c r="D59" s="25" t="s">
        <v>220</v>
      </c>
      <c r="E59" s="26" t="s">
        <v>312</v>
      </c>
      <c r="G59" s="50">
        <v>372.54</v>
      </c>
      <c r="H59" s="50">
        <v>500</v>
      </c>
      <c r="I59" s="3">
        <v>29</v>
      </c>
    </row>
    <row r="60" spans="2:9" x14ac:dyDescent="0.2">
      <c r="B60" s="37" t="s">
        <v>301</v>
      </c>
      <c r="C60" s="37">
        <v>409070149</v>
      </c>
      <c r="D60" s="25" t="s">
        <v>221</v>
      </c>
      <c r="E60" s="26" t="s">
        <v>312</v>
      </c>
      <c r="G60" s="50">
        <v>372.54</v>
      </c>
      <c r="H60" s="50">
        <v>500</v>
      </c>
      <c r="I60" s="3">
        <v>30</v>
      </c>
    </row>
    <row r="61" spans="2:9" x14ac:dyDescent="0.2">
      <c r="B61" s="37" t="s">
        <v>301</v>
      </c>
      <c r="C61" s="37">
        <v>409070190</v>
      </c>
      <c r="D61" s="25" t="s">
        <v>222</v>
      </c>
      <c r="E61" s="26" t="s">
        <v>312</v>
      </c>
      <c r="G61" s="50">
        <v>139.96</v>
      </c>
      <c r="H61" s="53">
        <f>G61*2</f>
        <v>279.92</v>
      </c>
      <c r="I61" s="3">
        <v>31</v>
      </c>
    </row>
    <row r="62" spans="2:9" ht="15" customHeight="1" x14ac:dyDescent="0.2">
      <c r="B62" s="37" t="s">
        <v>301</v>
      </c>
      <c r="C62" s="37">
        <v>409070203</v>
      </c>
      <c r="D62" s="25" t="s">
        <v>223</v>
      </c>
      <c r="E62" s="26" t="s">
        <v>312</v>
      </c>
      <c r="G62" s="50">
        <v>457.67</v>
      </c>
      <c r="H62" s="50">
        <v>500</v>
      </c>
      <c r="I62" s="3">
        <v>32</v>
      </c>
    </row>
    <row r="63" spans="2:9" x14ac:dyDescent="0.2">
      <c r="B63" s="37" t="s">
        <v>301</v>
      </c>
      <c r="C63" s="37">
        <v>409070211</v>
      </c>
      <c r="D63" s="25" t="s">
        <v>224</v>
      </c>
      <c r="E63" s="26" t="s">
        <v>312</v>
      </c>
      <c r="G63" s="50">
        <v>409.55</v>
      </c>
      <c r="H63" s="50">
        <v>500</v>
      </c>
      <c r="I63" s="3">
        <v>33</v>
      </c>
    </row>
    <row r="64" spans="2:9" x14ac:dyDescent="0.2">
      <c r="B64" s="37" t="s">
        <v>301</v>
      </c>
      <c r="C64" s="37">
        <v>409070220</v>
      </c>
      <c r="D64" s="25" t="s">
        <v>225</v>
      </c>
      <c r="E64" s="26" t="s">
        <v>312</v>
      </c>
      <c r="G64" s="50">
        <v>119.35</v>
      </c>
      <c r="H64" s="53">
        <f>G64*2</f>
        <v>238.7</v>
      </c>
      <c r="I64" s="3">
        <v>34</v>
      </c>
    </row>
    <row r="65" spans="2:9" ht="15" customHeight="1" x14ac:dyDescent="0.2">
      <c r="B65" s="37" t="s">
        <v>301</v>
      </c>
      <c r="C65" s="37">
        <v>409070238</v>
      </c>
      <c r="D65" s="25" t="s">
        <v>226</v>
      </c>
      <c r="E65" s="26" t="s">
        <v>312</v>
      </c>
      <c r="G65" s="50">
        <v>339.52</v>
      </c>
      <c r="H65" s="50">
        <v>500</v>
      </c>
      <c r="I65" s="3">
        <v>35</v>
      </c>
    </row>
    <row r="66" spans="2:9" ht="15" customHeight="1" x14ac:dyDescent="0.2">
      <c r="B66" s="37" t="s">
        <v>301</v>
      </c>
      <c r="C66" s="37">
        <v>409070254</v>
      </c>
      <c r="D66" s="25" t="s">
        <v>227</v>
      </c>
      <c r="E66" s="26" t="s">
        <v>312</v>
      </c>
      <c r="G66" s="50">
        <v>1142.25</v>
      </c>
      <c r="H66" s="50">
        <v>500</v>
      </c>
      <c r="I66" s="3">
        <v>36</v>
      </c>
    </row>
    <row r="67" spans="2:9" ht="15" customHeight="1" x14ac:dyDescent="0.2">
      <c r="B67" s="37" t="s">
        <v>301</v>
      </c>
      <c r="C67" s="37">
        <v>409070262</v>
      </c>
      <c r="D67" s="25" t="s">
        <v>228</v>
      </c>
      <c r="E67" s="26" t="s">
        <v>312</v>
      </c>
      <c r="G67" s="50">
        <v>119.35</v>
      </c>
      <c r="H67" s="53">
        <f>G67*2</f>
        <v>238.7</v>
      </c>
      <c r="I67" s="3">
        <v>37</v>
      </c>
    </row>
    <row r="68" spans="2:9" x14ac:dyDescent="0.2">
      <c r="B68" s="37" t="s">
        <v>301</v>
      </c>
      <c r="C68" s="37">
        <v>409070289</v>
      </c>
      <c r="D68" s="25" t="s">
        <v>229</v>
      </c>
      <c r="E68" s="26" t="s">
        <v>312</v>
      </c>
      <c r="G68" s="50">
        <v>428.45</v>
      </c>
      <c r="H68" s="50">
        <v>500</v>
      </c>
      <c r="I68" s="3">
        <v>38</v>
      </c>
    </row>
    <row r="69" spans="2:9" ht="15.75" thickBot="1" x14ac:dyDescent="0.25">
      <c r="B69" s="37" t="s">
        <v>301</v>
      </c>
      <c r="C69" s="37">
        <v>409070300</v>
      </c>
      <c r="D69" s="25" t="s">
        <v>230</v>
      </c>
      <c r="E69" s="20" t="s">
        <v>312</v>
      </c>
      <c r="G69" s="50">
        <v>128.44</v>
      </c>
      <c r="H69" s="50">
        <f>G69*2</f>
        <v>256.88</v>
      </c>
      <c r="I69" s="3">
        <v>39</v>
      </c>
    </row>
    <row r="70" spans="2:9" ht="23.25" customHeight="1" thickTop="1" thickBot="1" x14ac:dyDescent="0.25">
      <c r="B70" s="29"/>
      <c r="C70" s="60"/>
      <c r="D70" s="30"/>
      <c r="E70" s="31"/>
      <c r="G70" s="65" t="s">
        <v>315</v>
      </c>
      <c r="H70" s="67">
        <f>SUM(G31:G69,H31:H69)/39</f>
        <v>833.18102564102571</v>
      </c>
    </row>
    <row r="71" spans="2:9" ht="16.5" thickTop="1" thickBot="1" x14ac:dyDescent="0.25">
      <c r="B71" s="32"/>
      <c r="C71" s="61"/>
      <c r="D71" s="33"/>
      <c r="E71" s="34"/>
      <c r="G71" s="52"/>
      <c r="H71" s="52"/>
    </row>
    <row r="72" spans="2:9" ht="15.75" thickBot="1" x14ac:dyDescent="0.25">
      <c r="B72" s="24" t="s">
        <v>311</v>
      </c>
      <c r="C72" s="5">
        <v>415010012</v>
      </c>
      <c r="D72" s="10" t="s">
        <v>13</v>
      </c>
      <c r="E72" s="26" t="s">
        <v>313</v>
      </c>
      <c r="G72" s="50">
        <v>1147.6500000000001</v>
      </c>
      <c r="H72" s="50">
        <v>400</v>
      </c>
      <c r="I72" s="3">
        <v>1</v>
      </c>
    </row>
    <row r="73" spans="2:9" x14ac:dyDescent="0.2">
      <c r="B73" s="29"/>
      <c r="C73" s="60"/>
      <c r="D73" s="30"/>
      <c r="E73" s="31"/>
      <c r="G73" s="51"/>
      <c r="H73" s="51"/>
    </row>
    <row r="74" spans="2:9" ht="15.75" thickBot="1" x14ac:dyDescent="0.25">
      <c r="B74" s="32"/>
      <c r="C74" s="61"/>
      <c r="D74" s="33"/>
      <c r="E74" s="34"/>
      <c r="G74" s="52"/>
      <c r="H74" s="52"/>
    </row>
    <row r="75" spans="2:9" ht="15" customHeight="1" x14ac:dyDescent="0.2">
      <c r="B75" s="24" t="s">
        <v>304</v>
      </c>
      <c r="C75" s="24">
        <v>405020015</v>
      </c>
      <c r="D75" s="25" t="s">
        <v>241</v>
      </c>
      <c r="E75" s="26" t="s">
        <v>314</v>
      </c>
      <c r="G75" s="50">
        <v>694.88</v>
      </c>
      <c r="H75" s="50">
        <v>250</v>
      </c>
      <c r="I75" s="3">
        <v>1</v>
      </c>
    </row>
    <row r="76" spans="2:9" ht="15" customHeight="1" x14ac:dyDescent="0.2">
      <c r="B76" s="24" t="s">
        <v>304</v>
      </c>
      <c r="C76" s="24">
        <v>405020023</v>
      </c>
      <c r="D76" s="25" t="s">
        <v>242</v>
      </c>
      <c r="E76" s="26" t="s">
        <v>314</v>
      </c>
      <c r="G76" s="50">
        <v>485.37</v>
      </c>
      <c r="H76" s="50">
        <v>250</v>
      </c>
      <c r="I76" s="3">
        <v>2</v>
      </c>
    </row>
    <row r="77" spans="2:9" ht="15" customHeight="1" x14ac:dyDescent="0.2">
      <c r="B77" s="24" t="s">
        <v>304</v>
      </c>
      <c r="C77" s="24">
        <v>405030045</v>
      </c>
      <c r="D77" s="25" t="s">
        <v>243</v>
      </c>
      <c r="E77" s="26" t="s">
        <v>314</v>
      </c>
      <c r="G77" s="50">
        <v>45</v>
      </c>
      <c r="H77" s="50">
        <v>250</v>
      </c>
      <c r="I77" s="3">
        <v>3</v>
      </c>
    </row>
    <row r="78" spans="2:9" ht="15" customHeight="1" x14ac:dyDescent="0.2">
      <c r="B78" s="24" t="s">
        <v>304</v>
      </c>
      <c r="C78" s="24">
        <v>405030134</v>
      </c>
      <c r="D78" s="25" t="s">
        <v>244</v>
      </c>
      <c r="E78" s="26" t="s">
        <v>314</v>
      </c>
      <c r="G78" s="50">
        <v>381.08</v>
      </c>
      <c r="H78" s="50">
        <v>250</v>
      </c>
      <c r="I78" s="3">
        <v>4</v>
      </c>
    </row>
    <row r="79" spans="2:9" ht="15" customHeight="1" x14ac:dyDescent="0.2">
      <c r="B79" s="24" t="s">
        <v>304</v>
      </c>
      <c r="C79" s="24">
        <v>405030193</v>
      </c>
      <c r="D79" s="25" t="s">
        <v>245</v>
      </c>
      <c r="E79" s="26" t="s">
        <v>314</v>
      </c>
      <c r="G79" s="50">
        <v>180</v>
      </c>
      <c r="H79" s="50">
        <v>250</v>
      </c>
      <c r="I79" s="3">
        <v>5</v>
      </c>
    </row>
    <row r="80" spans="2:9" x14ac:dyDescent="0.2">
      <c r="B80" s="24" t="s">
        <v>304</v>
      </c>
      <c r="C80" s="37">
        <v>405050020</v>
      </c>
      <c r="D80" s="25" t="s">
        <v>246</v>
      </c>
      <c r="E80" s="26" t="s">
        <v>314</v>
      </c>
      <c r="G80" s="50">
        <v>45</v>
      </c>
      <c r="H80" s="50">
        <v>250</v>
      </c>
      <c r="I80" s="3">
        <v>6</v>
      </c>
    </row>
    <row r="81" spans="2:9" ht="15" customHeight="1" x14ac:dyDescent="0.2">
      <c r="B81" s="24" t="s">
        <v>304</v>
      </c>
      <c r="C81" s="37">
        <v>405050097</v>
      </c>
      <c r="D81" s="25" t="s">
        <v>247</v>
      </c>
      <c r="E81" s="26" t="s">
        <v>314</v>
      </c>
      <c r="G81" s="50">
        <v>443</v>
      </c>
      <c r="H81" s="50">
        <v>250</v>
      </c>
      <c r="I81" s="3">
        <v>7</v>
      </c>
    </row>
    <row r="82" spans="2:9" ht="15" customHeight="1" x14ac:dyDescent="0.2">
      <c r="B82" s="24" t="s">
        <v>304</v>
      </c>
      <c r="C82" s="37">
        <v>405050119</v>
      </c>
      <c r="D82" s="25" t="s">
        <v>248</v>
      </c>
      <c r="E82" s="26" t="s">
        <v>314</v>
      </c>
      <c r="G82" s="50">
        <v>543</v>
      </c>
      <c r="H82" s="50">
        <v>250</v>
      </c>
      <c r="I82" s="3">
        <v>8</v>
      </c>
    </row>
    <row r="83" spans="2:9" ht="15" customHeight="1" x14ac:dyDescent="0.2">
      <c r="B83" s="24" t="s">
        <v>304</v>
      </c>
      <c r="C83" s="37">
        <v>405050127</v>
      </c>
      <c r="D83" s="25" t="s">
        <v>249</v>
      </c>
      <c r="E83" s="26" t="s">
        <v>314</v>
      </c>
      <c r="G83" s="50">
        <v>45</v>
      </c>
      <c r="H83" s="50">
        <v>250</v>
      </c>
      <c r="I83" s="3">
        <v>9</v>
      </c>
    </row>
    <row r="84" spans="2:9" ht="15" customHeight="1" x14ac:dyDescent="0.2">
      <c r="B84" s="24" t="s">
        <v>304</v>
      </c>
      <c r="C84" s="37">
        <v>405050194</v>
      </c>
      <c r="D84" s="25" t="s">
        <v>250</v>
      </c>
      <c r="E84" s="26" t="s">
        <v>314</v>
      </c>
      <c r="G84" s="50">
        <v>45</v>
      </c>
      <c r="H84" s="50">
        <v>250</v>
      </c>
      <c r="I84" s="3">
        <v>10</v>
      </c>
    </row>
    <row r="85" spans="2:9" ht="15" customHeight="1" thickBot="1" x14ac:dyDescent="0.25">
      <c r="B85" s="19" t="s">
        <v>304</v>
      </c>
      <c r="C85" s="38">
        <v>405050372</v>
      </c>
      <c r="D85" s="27" t="s">
        <v>251</v>
      </c>
      <c r="E85" s="20" t="s">
        <v>314</v>
      </c>
      <c r="G85" s="48">
        <v>643</v>
      </c>
      <c r="H85" s="48">
        <v>250</v>
      </c>
      <c r="I85" s="3">
        <v>11</v>
      </c>
    </row>
    <row r="86" spans="2:9" ht="15" customHeight="1" thickTop="1" x14ac:dyDescent="0.2">
      <c r="B86" s="21" t="s">
        <v>304</v>
      </c>
      <c r="C86" s="21">
        <v>405010010</v>
      </c>
      <c r="D86" s="28" t="s">
        <v>25</v>
      </c>
      <c r="E86" s="23" t="s">
        <v>312</v>
      </c>
      <c r="G86" s="49">
        <v>116.42</v>
      </c>
      <c r="H86" s="49">
        <v>250</v>
      </c>
      <c r="I86" s="3">
        <v>12</v>
      </c>
    </row>
    <row r="87" spans="2:9" x14ac:dyDescent="0.2">
      <c r="B87" s="24" t="s">
        <v>304</v>
      </c>
      <c r="C87" s="24">
        <v>405010028</v>
      </c>
      <c r="D87" s="25" t="s">
        <v>26</v>
      </c>
      <c r="E87" s="26" t="s">
        <v>312</v>
      </c>
      <c r="G87" s="50">
        <v>159.37</v>
      </c>
      <c r="H87" s="50">
        <v>250</v>
      </c>
      <c r="I87" s="3">
        <v>13</v>
      </c>
    </row>
    <row r="88" spans="2:9" ht="15" customHeight="1" x14ac:dyDescent="0.2">
      <c r="B88" s="24" t="s">
        <v>304</v>
      </c>
      <c r="C88" s="24">
        <v>405010036</v>
      </c>
      <c r="D88" s="25" t="s">
        <v>27</v>
      </c>
      <c r="E88" s="26" t="s">
        <v>312</v>
      </c>
      <c r="G88" s="50">
        <v>389.64</v>
      </c>
      <c r="H88" s="50">
        <v>250</v>
      </c>
      <c r="I88" s="3">
        <v>14</v>
      </c>
    </row>
    <row r="89" spans="2:9" x14ac:dyDescent="0.2">
      <c r="B89" s="24" t="s">
        <v>304</v>
      </c>
      <c r="C89" s="24">
        <v>405010079</v>
      </c>
      <c r="D89" s="25" t="s">
        <v>28</v>
      </c>
      <c r="E89" s="26" t="s">
        <v>312</v>
      </c>
      <c r="G89" s="50">
        <v>45</v>
      </c>
      <c r="H89" s="50">
        <f>G89*2</f>
        <v>90</v>
      </c>
      <c r="I89" s="3">
        <v>15</v>
      </c>
    </row>
    <row r="90" spans="2:9" ht="15" customHeight="1" x14ac:dyDescent="0.2">
      <c r="B90" s="24" t="s">
        <v>304</v>
      </c>
      <c r="C90" s="24">
        <v>405010117</v>
      </c>
      <c r="D90" s="25" t="s">
        <v>29</v>
      </c>
      <c r="E90" s="26" t="s">
        <v>312</v>
      </c>
      <c r="G90" s="50">
        <v>389.64</v>
      </c>
      <c r="H90" s="50">
        <v>250</v>
      </c>
      <c r="I90" s="3">
        <v>16</v>
      </c>
    </row>
    <row r="91" spans="2:9" x14ac:dyDescent="0.2">
      <c r="B91" s="24" t="s">
        <v>304</v>
      </c>
      <c r="C91" s="24">
        <v>405010125</v>
      </c>
      <c r="D91" s="25" t="s">
        <v>30</v>
      </c>
      <c r="E91" s="26" t="s">
        <v>312</v>
      </c>
      <c r="G91" s="50">
        <v>259.2</v>
      </c>
      <c r="H91" s="50">
        <v>250</v>
      </c>
      <c r="I91" s="3">
        <v>17</v>
      </c>
    </row>
    <row r="92" spans="2:9" ht="15" customHeight="1" x14ac:dyDescent="0.2">
      <c r="B92" s="24" t="s">
        <v>304</v>
      </c>
      <c r="C92" s="24">
        <v>405030070</v>
      </c>
      <c r="D92" s="25" t="s">
        <v>31</v>
      </c>
      <c r="E92" s="26" t="s">
        <v>312</v>
      </c>
      <c r="G92" s="50">
        <v>639.79999999999995</v>
      </c>
      <c r="H92" s="50">
        <v>250</v>
      </c>
      <c r="I92" s="3">
        <v>18</v>
      </c>
    </row>
    <row r="93" spans="2:9" x14ac:dyDescent="0.2">
      <c r="B93" s="24" t="s">
        <v>304</v>
      </c>
      <c r="C93" s="24">
        <v>405030142</v>
      </c>
      <c r="D93" s="25" t="s">
        <v>32</v>
      </c>
      <c r="E93" s="26" t="s">
        <v>312</v>
      </c>
      <c r="G93" s="50">
        <v>1619.67</v>
      </c>
      <c r="H93" s="50">
        <v>250</v>
      </c>
      <c r="I93" s="3">
        <v>19</v>
      </c>
    </row>
    <row r="94" spans="2:9" x14ac:dyDescent="0.2">
      <c r="B94" s="24" t="s">
        <v>304</v>
      </c>
      <c r="C94" s="24">
        <v>405030169</v>
      </c>
      <c r="D94" s="25" t="s">
        <v>33</v>
      </c>
      <c r="E94" s="26" t="s">
        <v>312</v>
      </c>
      <c r="G94" s="50">
        <v>2540.14</v>
      </c>
      <c r="H94" s="50">
        <v>250</v>
      </c>
      <c r="I94" s="3">
        <v>20</v>
      </c>
    </row>
    <row r="95" spans="2:9" ht="15" customHeight="1" x14ac:dyDescent="0.2">
      <c r="B95" s="24" t="s">
        <v>304</v>
      </c>
      <c r="C95" s="24">
        <v>405030177</v>
      </c>
      <c r="D95" s="25" t="s">
        <v>34</v>
      </c>
      <c r="E95" s="26" t="s">
        <v>312</v>
      </c>
      <c r="G95" s="50">
        <v>2855.14</v>
      </c>
      <c r="H95" s="50">
        <v>250</v>
      </c>
      <c r="I95" s="3">
        <v>21</v>
      </c>
    </row>
    <row r="96" spans="2:9" x14ac:dyDescent="0.2">
      <c r="B96" s="24" t="s">
        <v>304</v>
      </c>
      <c r="C96" s="24">
        <v>405030185</v>
      </c>
      <c r="D96" s="25" t="s">
        <v>35</v>
      </c>
      <c r="E96" s="26" t="s">
        <v>312</v>
      </c>
      <c r="G96" s="50">
        <v>619.16999999999996</v>
      </c>
      <c r="H96" s="50">
        <v>250</v>
      </c>
      <c r="I96" s="3">
        <v>22</v>
      </c>
    </row>
    <row r="97" spans="2:9" ht="15" customHeight="1" x14ac:dyDescent="0.2">
      <c r="B97" s="24" t="s">
        <v>304</v>
      </c>
      <c r="C97" s="24">
        <v>405040016</v>
      </c>
      <c r="D97" s="25" t="s">
        <v>36</v>
      </c>
      <c r="E97" s="26" t="s">
        <v>312</v>
      </c>
      <c r="G97" s="50">
        <v>161.19</v>
      </c>
      <c r="H97" s="50">
        <v>250</v>
      </c>
      <c r="I97" s="3">
        <v>23</v>
      </c>
    </row>
    <row r="98" spans="2:9" ht="15" customHeight="1" x14ac:dyDescent="0.2">
      <c r="B98" s="24" t="s">
        <v>304</v>
      </c>
      <c r="C98" s="37">
        <v>405040105</v>
      </c>
      <c r="D98" s="25" t="s">
        <v>37</v>
      </c>
      <c r="E98" s="26" t="s">
        <v>312</v>
      </c>
      <c r="G98" s="50">
        <v>515.97</v>
      </c>
      <c r="H98" s="50">
        <v>250</v>
      </c>
      <c r="I98" s="3">
        <v>24</v>
      </c>
    </row>
    <row r="99" spans="2:9" ht="15" customHeight="1" x14ac:dyDescent="0.2">
      <c r="B99" s="24" t="s">
        <v>304</v>
      </c>
      <c r="C99" s="37">
        <v>405040202</v>
      </c>
      <c r="D99" s="25" t="s">
        <v>38</v>
      </c>
      <c r="E99" s="26" t="s">
        <v>312</v>
      </c>
      <c r="G99" s="50">
        <v>323.33999999999997</v>
      </c>
      <c r="H99" s="50">
        <v>250</v>
      </c>
      <c r="I99" s="3">
        <v>25</v>
      </c>
    </row>
    <row r="100" spans="2:9" ht="15" customHeight="1" x14ac:dyDescent="0.2">
      <c r="B100" s="24" t="s">
        <v>304</v>
      </c>
      <c r="C100" s="37">
        <v>405040210</v>
      </c>
      <c r="D100" s="25" t="s">
        <v>39</v>
      </c>
      <c r="E100" s="26" t="s">
        <v>312</v>
      </c>
      <c r="G100" s="50">
        <v>259.2</v>
      </c>
      <c r="H100" s="50">
        <v>250</v>
      </c>
      <c r="I100" s="3">
        <v>26</v>
      </c>
    </row>
    <row r="101" spans="2:9" ht="15" customHeight="1" x14ac:dyDescent="0.2">
      <c r="B101" s="24" t="s">
        <v>304</v>
      </c>
      <c r="C101" s="37">
        <v>405050011</v>
      </c>
      <c r="D101" s="25" t="s">
        <v>40</v>
      </c>
      <c r="E101" s="26" t="s">
        <v>312</v>
      </c>
      <c r="G101" s="50">
        <v>161.1</v>
      </c>
      <c r="H101" s="50">
        <v>250</v>
      </c>
      <c r="I101" s="3">
        <v>27</v>
      </c>
    </row>
    <row r="102" spans="2:9" ht="15" customHeight="1" x14ac:dyDescent="0.2">
      <c r="B102" s="24" t="s">
        <v>304</v>
      </c>
      <c r="C102" s="37">
        <v>405050046</v>
      </c>
      <c r="D102" s="25" t="s">
        <v>41</v>
      </c>
      <c r="E102" s="26" t="s">
        <v>312</v>
      </c>
      <c r="G102" s="50">
        <v>335.72</v>
      </c>
      <c r="H102" s="50">
        <v>250</v>
      </c>
      <c r="I102" s="3">
        <v>28</v>
      </c>
    </row>
    <row r="103" spans="2:9" ht="15" customHeight="1" x14ac:dyDescent="0.2">
      <c r="B103" s="24" t="s">
        <v>304</v>
      </c>
      <c r="C103" s="37">
        <v>405050054</v>
      </c>
      <c r="D103" s="25" t="s">
        <v>42</v>
      </c>
      <c r="E103" s="26" t="s">
        <v>312</v>
      </c>
      <c r="G103" s="50">
        <v>273.14</v>
      </c>
      <c r="H103" s="50">
        <v>250</v>
      </c>
      <c r="I103" s="3">
        <v>29</v>
      </c>
    </row>
    <row r="104" spans="2:9" ht="15" customHeight="1" x14ac:dyDescent="0.2">
      <c r="B104" s="24" t="s">
        <v>304</v>
      </c>
      <c r="C104" s="37">
        <v>405050100</v>
      </c>
      <c r="D104" s="25" t="s">
        <v>43</v>
      </c>
      <c r="E104" s="26" t="s">
        <v>312</v>
      </c>
      <c r="G104" s="50">
        <v>403</v>
      </c>
      <c r="H104" s="50">
        <v>250</v>
      </c>
      <c r="I104" s="3">
        <v>30</v>
      </c>
    </row>
    <row r="105" spans="2:9" ht="15" customHeight="1" x14ac:dyDescent="0.2">
      <c r="B105" s="24" t="s">
        <v>304</v>
      </c>
      <c r="C105" s="37">
        <v>405050135</v>
      </c>
      <c r="D105" s="25" t="s">
        <v>44</v>
      </c>
      <c r="E105" s="26" t="s">
        <v>312</v>
      </c>
      <c r="G105" s="50">
        <v>499.2</v>
      </c>
      <c r="H105" s="50">
        <v>250</v>
      </c>
      <c r="I105" s="3">
        <v>31</v>
      </c>
    </row>
    <row r="106" spans="2:9" ht="15" customHeight="1" x14ac:dyDescent="0.2">
      <c r="B106" s="24" t="s">
        <v>304</v>
      </c>
      <c r="C106" s="37">
        <v>405050143</v>
      </c>
      <c r="D106" s="25" t="s">
        <v>45</v>
      </c>
      <c r="E106" s="26" t="s">
        <v>312</v>
      </c>
      <c r="G106" s="50">
        <v>619.16999999999996</v>
      </c>
      <c r="H106" s="50">
        <v>250</v>
      </c>
      <c r="I106" s="3">
        <v>32</v>
      </c>
    </row>
    <row r="107" spans="2:9" ht="15" customHeight="1" x14ac:dyDescent="0.2">
      <c r="B107" s="24" t="s">
        <v>304</v>
      </c>
      <c r="C107" s="37">
        <v>405050216</v>
      </c>
      <c r="D107" s="25" t="s">
        <v>47</v>
      </c>
      <c r="E107" s="26" t="s">
        <v>312</v>
      </c>
      <c r="G107" s="50">
        <v>98.44</v>
      </c>
      <c r="H107" s="50">
        <f>G107*2</f>
        <v>196.88</v>
      </c>
      <c r="I107" s="3">
        <v>33</v>
      </c>
    </row>
    <row r="108" spans="2:9" x14ac:dyDescent="0.2">
      <c r="B108" s="24" t="s">
        <v>304</v>
      </c>
      <c r="C108" s="37">
        <v>405050224</v>
      </c>
      <c r="D108" s="25" t="s">
        <v>48</v>
      </c>
      <c r="E108" s="26" t="s">
        <v>312</v>
      </c>
      <c r="G108" s="50">
        <v>335.72</v>
      </c>
      <c r="H108" s="50">
        <v>250</v>
      </c>
      <c r="I108" s="3">
        <v>34</v>
      </c>
    </row>
    <row r="109" spans="2:9" ht="15" customHeight="1" x14ac:dyDescent="0.2">
      <c r="B109" s="24" t="s">
        <v>304</v>
      </c>
      <c r="C109" s="37">
        <v>405050321</v>
      </c>
      <c r="D109" s="25" t="s">
        <v>49</v>
      </c>
      <c r="E109" s="26" t="s">
        <v>312</v>
      </c>
      <c r="G109" s="50">
        <v>513.34</v>
      </c>
      <c r="H109" s="50">
        <v>250</v>
      </c>
      <c r="I109" s="3">
        <v>35</v>
      </c>
    </row>
    <row r="110" spans="2:9" ht="15" customHeight="1" x14ac:dyDescent="0.2">
      <c r="B110" s="24" t="s">
        <v>304</v>
      </c>
      <c r="C110" s="37">
        <v>405050356</v>
      </c>
      <c r="D110" s="25" t="s">
        <v>50</v>
      </c>
      <c r="E110" s="26" t="s">
        <v>312</v>
      </c>
      <c r="G110" s="50">
        <v>702.7</v>
      </c>
      <c r="H110" s="50">
        <v>250</v>
      </c>
      <c r="I110" s="3">
        <v>36</v>
      </c>
    </row>
    <row r="111" spans="2:9" ht="15" customHeight="1" thickBot="1" x14ac:dyDescent="0.25">
      <c r="B111" s="37" t="s">
        <v>304</v>
      </c>
      <c r="C111" s="37">
        <v>405050151</v>
      </c>
      <c r="D111" s="25" t="s">
        <v>46</v>
      </c>
      <c r="E111" s="26" t="s">
        <v>312</v>
      </c>
      <c r="G111" s="50">
        <v>794.88</v>
      </c>
      <c r="H111" s="50">
        <v>250</v>
      </c>
      <c r="I111" s="3">
        <v>37</v>
      </c>
    </row>
    <row r="112" spans="2:9" ht="23.25" customHeight="1" thickTop="1" thickBot="1" x14ac:dyDescent="0.25">
      <c r="B112" s="29"/>
      <c r="C112" s="60"/>
      <c r="D112" s="30"/>
      <c r="E112" s="31"/>
      <c r="G112" s="65" t="s">
        <v>315</v>
      </c>
      <c r="H112" s="67">
        <f>SUM(G75:G111,H75:H111)/37</f>
        <v>762.60837837837846</v>
      </c>
    </row>
    <row r="113" spans="2:9" ht="16.5" thickTop="1" thickBot="1" x14ac:dyDescent="0.25">
      <c r="B113" s="32"/>
      <c r="C113" s="61"/>
      <c r="D113" s="33"/>
      <c r="E113" s="34"/>
      <c r="G113" s="52"/>
      <c r="H113" s="52"/>
    </row>
    <row r="114" spans="2:9" ht="15" customHeight="1" x14ac:dyDescent="0.2">
      <c r="B114" s="24" t="s">
        <v>302</v>
      </c>
      <c r="C114" s="5">
        <v>408060158</v>
      </c>
      <c r="D114" s="10" t="s">
        <v>5</v>
      </c>
      <c r="E114" s="26" t="s">
        <v>313</v>
      </c>
      <c r="G114" s="50">
        <v>122.01</v>
      </c>
      <c r="H114" s="50">
        <v>400</v>
      </c>
      <c r="I114" s="3">
        <v>1</v>
      </c>
    </row>
    <row r="115" spans="2:9" x14ac:dyDescent="0.2">
      <c r="B115" s="24" t="s">
        <v>302</v>
      </c>
      <c r="C115" s="5">
        <v>408060352</v>
      </c>
      <c r="D115" s="10" t="s">
        <v>7</v>
      </c>
      <c r="E115" s="26" t="s">
        <v>313</v>
      </c>
      <c r="G115" s="50">
        <v>151.66</v>
      </c>
      <c r="H115" s="50">
        <v>400</v>
      </c>
      <c r="I115" s="3">
        <v>2</v>
      </c>
    </row>
    <row r="116" spans="2:9" ht="15" customHeight="1" x14ac:dyDescent="0.2">
      <c r="B116" s="24" t="s">
        <v>302</v>
      </c>
      <c r="C116" s="5">
        <v>408060379</v>
      </c>
      <c r="D116" s="10" t="s">
        <v>6</v>
      </c>
      <c r="E116" s="26" t="s">
        <v>313</v>
      </c>
      <c r="G116" s="50">
        <v>225.16</v>
      </c>
      <c r="H116" s="50">
        <v>400</v>
      </c>
      <c r="I116" s="3">
        <v>3</v>
      </c>
    </row>
    <row r="117" spans="2:9" ht="15" customHeight="1" thickBot="1" x14ac:dyDescent="0.25">
      <c r="B117" s="19" t="s">
        <v>302</v>
      </c>
      <c r="C117" s="59">
        <v>408050926</v>
      </c>
      <c r="D117" s="14" t="s">
        <v>4</v>
      </c>
      <c r="E117" s="20" t="s">
        <v>313</v>
      </c>
      <c r="G117" s="48">
        <v>1330.37</v>
      </c>
      <c r="H117" s="48">
        <v>600</v>
      </c>
      <c r="I117" s="3">
        <v>4</v>
      </c>
    </row>
    <row r="118" spans="2:9" ht="15" customHeight="1" thickTop="1" x14ac:dyDescent="0.2">
      <c r="B118" s="21" t="s">
        <v>302</v>
      </c>
      <c r="C118" s="43">
        <v>408010045</v>
      </c>
      <c r="D118" s="28" t="s">
        <v>58</v>
      </c>
      <c r="E118" s="23" t="s">
        <v>312</v>
      </c>
      <c r="G118" s="49">
        <v>613.35</v>
      </c>
      <c r="H118" s="49">
        <v>400</v>
      </c>
      <c r="I118" s="3">
        <v>5</v>
      </c>
    </row>
    <row r="119" spans="2:9" ht="15" customHeight="1" x14ac:dyDescent="0.2">
      <c r="B119" s="24" t="s">
        <v>302</v>
      </c>
      <c r="C119" s="37">
        <v>408010150</v>
      </c>
      <c r="D119" s="25" t="s">
        <v>59</v>
      </c>
      <c r="E119" s="26" t="s">
        <v>312</v>
      </c>
      <c r="G119" s="50">
        <v>378.7</v>
      </c>
      <c r="H119" s="50">
        <v>400</v>
      </c>
      <c r="I119" s="3">
        <v>6</v>
      </c>
    </row>
    <row r="120" spans="2:9" ht="15" customHeight="1" x14ac:dyDescent="0.2">
      <c r="B120" s="24" t="s">
        <v>302</v>
      </c>
      <c r="C120" s="37">
        <v>408010185</v>
      </c>
      <c r="D120" s="25" t="s">
        <v>60</v>
      </c>
      <c r="E120" s="26" t="s">
        <v>312</v>
      </c>
      <c r="G120" s="50">
        <v>377.59</v>
      </c>
      <c r="H120" s="50">
        <v>400</v>
      </c>
      <c r="I120" s="3">
        <v>7</v>
      </c>
    </row>
    <row r="121" spans="2:9" ht="15" customHeight="1" x14ac:dyDescent="0.2">
      <c r="B121" s="24" t="s">
        <v>302</v>
      </c>
      <c r="C121" s="37">
        <v>408010223</v>
      </c>
      <c r="D121" s="25" t="s">
        <v>61</v>
      </c>
      <c r="E121" s="26" t="s">
        <v>312</v>
      </c>
      <c r="G121" s="50">
        <v>284.27</v>
      </c>
      <c r="H121" s="50">
        <v>400</v>
      </c>
      <c r="I121" s="3">
        <v>8</v>
      </c>
    </row>
    <row r="122" spans="2:9" ht="15" customHeight="1" x14ac:dyDescent="0.2">
      <c r="B122" s="24" t="s">
        <v>302</v>
      </c>
      <c r="C122" s="37">
        <v>408010231</v>
      </c>
      <c r="D122" s="25" t="s">
        <v>62</v>
      </c>
      <c r="E122" s="26" t="s">
        <v>312</v>
      </c>
      <c r="G122" s="50">
        <v>295.75</v>
      </c>
      <c r="H122" s="50">
        <v>400</v>
      </c>
      <c r="I122" s="3">
        <v>9</v>
      </c>
    </row>
    <row r="123" spans="2:9" x14ac:dyDescent="0.2">
      <c r="B123" s="24" t="s">
        <v>302</v>
      </c>
      <c r="C123" s="37">
        <v>408020032</v>
      </c>
      <c r="D123" s="25" t="s">
        <v>63</v>
      </c>
      <c r="E123" s="26" t="s">
        <v>312</v>
      </c>
      <c r="G123" s="50">
        <v>230.37</v>
      </c>
      <c r="H123" s="50">
        <v>400</v>
      </c>
      <c r="I123" s="3">
        <v>10</v>
      </c>
    </row>
    <row r="124" spans="2:9" ht="15" customHeight="1" x14ac:dyDescent="0.2">
      <c r="B124" s="24" t="s">
        <v>302</v>
      </c>
      <c r="C124" s="37">
        <v>408020040</v>
      </c>
      <c r="D124" s="25" t="s">
        <v>64</v>
      </c>
      <c r="E124" s="26" t="s">
        <v>312</v>
      </c>
      <c r="G124" s="50">
        <v>316.48</v>
      </c>
      <c r="H124" s="50">
        <v>400</v>
      </c>
      <c r="I124" s="3">
        <v>11</v>
      </c>
    </row>
    <row r="125" spans="2:9" ht="15" customHeight="1" x14ac:dyDescent="0.2">
      <c r="B125" s="24" t="s">
        <v>302</v>
      </c>
      <c r="C125" s="37">
        <v>408020059</v>
      </c>
      <c r="D125" s="25" t="s">
        <v>65</v>
      </c>
      <c r="E125" s="26" t="s">
        <v>312</v>
      </c>
      <c r="G125" s="50">
        <v>282.66000000000003</v>
      </c>
      <c r="H125" s="50">
        <v>400</v>
      </c>
      <c r="I125" s="3">
        <v>12</v>
      </c>
    </row>
    <row r="126" spans="2:9" x14ac:dyDescent="0.2">
      <c r="B126" s="24" t="s">
        <v>302</v>
      </c>
      <c r="C126" s="37">
        <v>408020091</v>
      </c>
      <c r="D126" s="25" t="s">
        <v>66</v>
      </c>
      <c r="E126" s="26" t="s">
        <v>312</v>
      </c>
      <c r="G126" s="50">
        <v>309.51</v>
      </c>
      <c r="H126" s="50">
        <v>400</v>
      </c>
      <c r="I126" s="3">
        <v>13</v>
      </c>
    </row>
    <row r="127" spans="2:9" x14ac:dyDescent="0.2">
      <c r="B127" s="24" t="s">
        <v>302</v>
      </c>
      <c r="C127" s="37">
        <v>408020105</v>
      </c>
      <c r="D127" s="25" t="s">
        <v>67</v>
      </c>
      <c r="E127" s="26" t="s">
        <v>312</v>
      </c>
      <c r="G127" s="50">
        <v>200.51</v>
      </c>
      <c r="H127" s="50">
        <v>400</v>
      </c>
      <c r="I127" s="3">
        <v>14</v>
      </c>
    </row>
    <row r="128" spans="2:9" ht="15" customHeight="1" x14ac:dyDescent="0.2">
      <c r="B128" s="24" t="s">
        <v>302</v>
      </c>
      <c r="C128" s="37">
        <v>408020130</v>
      </c>
      <c r="D128" s="25" t="s">
        <v>68</v>
      </c>
      <c r="E128" s="26" t="s">
        <v>312</v>
      </c>
      <c r="G128" s="50">
        <v>241.43</v>
      </c>
      <c r="H128" s="50">
        <v>400</v>
      </c>
      <c r="I128" s="3">
        <v>15</v>
      </c>
    </row>
    <row r="129" spans="2:11" ht="15" customHeight="1" x14ac:dyDescent="0.2">
      <c r="B129" s="24" t="s">
        <v>302</v>
      </c>
      <c r="C129" s="37">
        <v>408020148</v>
      </c>
      <c r="D129" s="25" t="s">
        <v>69</v>
      </c>
      <c r="E129" s="26" t="s">
        <v>312</v>
      </c>
      <c r="G129" s="50">
        <v>205.53</v>
      </c>
      <c r="H129" s="50">
        <v>400</v>
      </c>
      <c r="I129" s="3">
        <v>16</v>
      </c>
    </row>
    <row r="130" spans="2:11" ht="15" customHeight="1" x14ac:dyDescent="0.2">
      <c r="B130" s="24" t="s">
        <v>302</v>
      </c>
      <c r="C130" s="37">
        <v>408020342</v>
      </c>
      <c r="D130" s="25" t="s">
        <v>70</v>
      </c>
      <c r="E130" s="26" t="s">
        <v>312</v>
      </c>
      <c r="G130" s="50">
        <v>192.6</v>
      </c>
      <c r="H130" s="50">
        <f>G130*2</f>
        <v>385.2</v>
      </c>
      <c r="I130" s="3">
        <v>17</v>
      </c>
    </row>
    <row r="131" spans="2:11" ht="15" customHeight="1" x14ac:dyDescent="0.2">
      <c r="B131" s="24" t="s">
        <v>302</v>
      </c>
      <c r="C131" s="37">
        <v>408020350</v>
      </c>
      <c r="D131" s="25" t="s">
        <v>71</v>
      </c>
      <c r="E131" s="26" t="s">
        <v>312</v>
      </c>
      <c r="G131" s="50">
        <v>311.42</v>
      </c>
      <c r="H131" s="50">
        <v>400</v>
      </c>
      <c r="I131" s="3">
        <v>18</v>
      </c>
    </row>
    <row r="132" spans="2:11" ht="15" customHeight="1" x14ac:dyDescent="0.2">
      <c r="B132" s="24" t="s">
        <v>302</v>
      </c>
      <c r="C132" s="24">
        <v>408020369</v>
      </c>
      <c r="D132" s="25" t="s">
        <v>72</v>
      </c>
      <c r="E132" s="26" t="s">
        <v>312</v>
      </c>
      <c r="G132" s="50">
        <v>368.64</v>
      </c>
      <c r="H132" s="50">
        <v>400</v>
      </c>
      <c r="I132" s="3">
        <v>19</v>
      </c>
    </row>
    <row r="133" spans="2:11" ht="15" customHeight="1" x14ac:dyDescent="0.2">
      <c r="B133" s="24" t="s">
        <v>302</v>
      </c>
      <c r="C133" s="37">
        <v>408020377</v>
      </c>
      <c r="D133" s="25" t="s">
        <v>73</v>
      </c>
      <c r="E133" s="26" t="s">
        <v>312</v>
      </c>
      <c r="G133" s="50">
        <v>258.26</v>
      </c>
      <c r="H133" s="50">
        <v>400</v>
      </c>
      <c r="I133" s="3">
        <v>20</v>
      </c>
    </row>
    <row r="134" spans="2:11" ht="15" customHeight="1" x14ac:dyDescent="0.2">
      <c r="B134" s="24" t="s">
        <v>302</v>
      </c>
      <c r="C134" s="37">
        <v>408020407</v>
      </c>
      <c r="D134" s="25" t="s">
        <v>74</v>
      </c>
      <c r="E134" s="26" t="s">
        <v>312</v>
      </c>
      <c r="G134" s="50">
        <v>253.8</v>
      </c>
      <c r="H134" s="50">
        <v>400</v>
      </c>
      <c r="I134" s="3">
        <v>21</v>
      </c>
    </row>
    <row r="135" spans="2:11" ht="15" customHeight="1" x14ac:dyDescent="0.2">
      <c r="B135" s="24" t="s">
        <v>302</v>
      </c>
      <c r="C135" s="37">
        <v>408020415</v>
      </c>
      <c r="D135" s="25" t="s">
        <v>75</v>
      </c>
      <c r="E135" s="26" t="s">
        <v>312</v>
      </c>
      <c r="G135" s="50">
        <v>366.37</v>
      </c>
      <c r="H135" s="50">
        <v>400</v>
      </c>
      <c r="I135" s="3">
        <v>22</v>
      </c>
    </row>
    <row r="136" spans="2:11" ht="15" customHeight="1" x14ac:dyDescent="0.2">
      <c r="B136" s="24" t="s">
        <v>302</v>
      </c>
      <c r="C136" s="37">
        <v>408020423</v>
      </c>
      <c r="D136" s="25" t="s">
        <v>76</v>
      </c>
      <c r="E136" s="26" t="s">
        <v>312</v>
      </c>
      <c r="G136" s="50">
        <v>547.29999999999995</v>
      </c>
      <c r="H136" s="50">
        <v>400</v>
      </c>
      <c r="I136" s="3">
        <v>23</v>
      </c>
    </row>
    <row r="137" spans="2:11" ht="15" customHeight="1" x14ac:dyDescent="0.2">
      <c r="B137" s="24" t="s">
        <v>302</v>
      </c>
      <c r="C137" s="37">
        <v>408020431</v>
      </c>
      <c r="D137" s="25" t="s">
        <v>77</v>
      </c>
      <c r="E137" s="26" t="s">
        <v>312</v>
      </c>
      <c r="G137" s="50">
        <v>265.29000000000002</v>
      </c>
      <c r="H137" s="50">
        <v>400</v>
      </c>
      <c r="I137" s="3">
        <v>24</v>
      </c>
    </row>
    <row r="138" spans="2:11" ht="15" customHeight="1" x14ac:dyDescent="0.2">
      <c r="B138" s="24" t="s">
        <v>302</v>
      </c>
      <c r="C138" s="37">
        <v>408020440</v>
      </c>
      <c r="D138" s="25" t="s">
        <v>78</v>
      </c>
      <c r="E138" s="26" t="s">
        <v>312</v>
      </c>
      <c r="G138" s="50">
        <v>201.02</v>
      </c>
      <c r="H138" s="50">
        <v>400</v>
      </c>
      <c r="I138" s="3">
        <v>25</v>
      </c>
    </row>
    <row r="139" spans="2:11" ht="15" customHeight="1" x14ac:dyDescent="0.2">
      <c r="B139" s="24" t="s">
        <v>302</v>
      </c>
      <c r="C139" s="37">
        <v>408020458</v>
      </c>
      <c r="D139" s="25" t="s">
        <v>79</v>
      </c>
      <c r="E139" s="26" t="s">
        <v>312</v>
      </c>
      <c r="G139" s="50">
        <v>366.37</v>
      </c>
      <c r="H139" s="50">
        <v>400</v>
      </c>
      <c r="I139" s="3">
        <v>26</v>
      </c>
    </row>
    <row r="140" spans="2:11" ht="15" customHeight="1" x14ac:dyDescent="0.2">
      <c r="B140" s="24" t="s">
        <v>302</v>
      </c>
      <c r="C140" s="37">
        <v>408020466</v>
      </c>
      <c r="D140" s="25" t="s">
        <v>80</v>
      </c>
      <c r="E140" s="26" t="s">
        <v>312</v>
      </c>
      <c r="G140" s="50">
        <v>250.56</v>
      </c>
      <c r="H140" s="50">
        <v>400</v>
      </c>
      <c r="I140" s="3">
        <v>27</v>
      </c>
    </row>
    <row r="141" spans="2:11" ht="15" customHeight="1" x14ac:dyDescent="0.2">
      <c r="B141" s="24" t="s">
        <v>302</v>
      </c>
      <c r="C141" s="37">
        <v>408020482</v>
      </c>
      <c r="D141" s="25" t="s">
        <v>81</v>
      </c>
      <c r="E141" s="26" t="s">
        <v>312</v>
      </c>
      <c r="G141" s="50">
        <v>241.43</v>
      </c>
      <c r="H141" s="50">
        <v>400</v>
      </c>
      <c r="I141" s="3">
        <v>28</v>
      </c>
    </row>
    <row r="142" spans="2:11" x14ac:dyDescent="0.2">
      <c r="B142" s="24" t="s">
        <v>302</v>
      </c>
      <c r="C142" s="37">
        <v>408020490</v>
      </c>
      <c r="D142" s="25" t="s">
        <v>82</v>
      </c>
      <c r="E142" s="26" t="s">
        <v>312</v>
      </c>
      <c r="G142" s="50">
        <v>222.09</v>
      </c>
      <c r="H142" s="50">
        <v>400</v>
      </c>
      <c r="I142" s="3">
        <v>29</v>
      </c>
    </row>
    <row r="143" spans="2:11" ht="15" customHeight="1" x14ac:dyDescent="0.15">
      <c r="B143" s="24" t="s">
        <v>302</v>
      </c>
      <c r="C143" s="37">
        <v>408020504</v>
      </c>
      <c r="D143" s="25" t="s">
        <v>83</v>
      </c>
      <c r="E143" s="26" t="s">
        <v>312</v>
      </c>
      <c r="G143" s="50">
        <v>261.64</v>
      </c>
      <c r="H143" s="50">
        <v>400</v>
      </c>
      <c r="I143" s="3">
        <v>30</v>
      </c>
      <c r="K143" s="69">
        <v>408060581</v>
      </c>
    </row>
    <row r="144" spans="2:11" ht="15" customHeight="1" x14ac:dyDescent="0.2">
      <c r="B144" s="24" t="s">
        <v>302</v>
      </c>
      <c r="C144" s="37">
        <v>408020512</v>
      </c>
      <c r="D144" s="25" t="s">
        <v>84</v>
      </c>
      <c r="E144" s="26" t="s">
        <v>312</v>
      </c>
      <c r="G144" s="50">
        <v>208.94</v>
      </c>
      <c r="H144" s="50">
        <v>400</v>
      </c>
      <c r="I144" s="3">
        <v>31</v>
      </c>
    </row>
    <row r="145" spans="2:9" ht="15" customHeight="1" x14ac:dyDescent="0.2">
      <c r="B145" s="24" t="s">
        <v>302</v>
      </c>
      <c r="C145" s="37">
        <v>408020520</v>
      </c>
      <c r="D145" s="25" t="s">
        <v>85</v>
      </c>
      <c r="E145" s="26" t="s">
        <v>312</v>
      </c>
      <c r="G145" s="50">
        <v>201.02</v>
      </c>
      <c r="H145" s="50">
        <v>400</v>
      </c>
      <c r="I145" s="3">
        <v>32</v>
      </c>
    </row>
    <row r="146" spans="2:9" ht="15" customHeight="1" x14ac:dyDescent="0.2">
      <c r="B146" s="24" t="s">
        <v>302</v>
      </c>
      <c r="C146" s="37">
        <v>408020555</v>
      </c>
      <c r="D146" s="25" t="s">
        <v>86</v>
      </c>
      <c r="E146" s="26" t="s">
        <v>312</v>
      </c>
      <c r="G146" s="50">
        <v>203.12</v>
      </c>
      <c r="H146" s="50">
        <v>400</v>
      </c>
      <c r="I146" s="3">
        <v>33</v>
      </c>
    </row>
    <row r="147" spans="2:9" ht="15" customHeight="1" x14ac:dyDescent="0.2">
      <c r="B147" s="24" t="s">
        <v>302</v>
      </c>
      <c r="C147" s="37">
        <v>408020571</v>
      </c>
      <c r="D147" s="25" t="s">
        <v>87</v>
      </c>
      <c r="E147" s="26" t="s">
        <v>312</v>
      </c>
      <c r="G147" s="50">
        <v>377.31</v>
      </c>
      <c r="H147" s="50">
        <v>400</v>
      </c>
      <c r="I147" s="3">
        <v>34</v>
      </c>
    </row>
    <row r="148" spans="2:9" ht="15" customHeight="1" x14ac:dyDescent="0.2">
      <c r="B148" s="24" t="s">
        <v>302</v>
      </c>
      <c r="C148" s="37">
        <v>408020580</v>
      </c>
      <c r="D148" s="25" t="s">
        <v>88</v>
      </c>
      <c r="E148" s="26" t="s">
        <v>312</v>
      </c>
      <c r="G148" s="50">
        <v>444.08</v>
      </c>
      <c r="H148" s="50">
        <v>400</v>
      </c>
      <c r="I148" s="3">
        <v>35</v>
      </c>
    </row>
    <row r="149" spans="2:9" ht="15" customHeight="1" x14ac:dyDescent="0.2">
      <c r="B149" s="24" t="s">
        <v>302</v>
      </c>
      <c r="C149" s="37">
        <v>408020598</v>
      </c>
      <c r="D149" s="25" t="s">
        <v>89</v>
      </c>
      <c r="E149" s="26" t="s">
        <v>312</v>
      </c>
      <c r="G149" s="50">
        <v>229.29</v>
      </c>
      <c r="H149" s="50">
        <v>400</v>
      </c>
      <c r="I149" s="3">
        <v>36</v>
      </c>
    </row>
    <row r="150" spans="2:9" ht="15" customHeight="1" x14ac:dyDescent="0.2">
      <c r="B150" s="24" t="s">
        <v>302</v>
      </c>
      <c r="C150" s="37">
        <v>408020601</v>
      </c>
      <c r="D150" s="25" t="s">
        <v>90</v>
      </c>
      <c r="E150" s="26" t="s">
        <v>312</v>
      </c>
      <c r="G150" s="50">
        <v>229.29</v>
      </c>
      <c r="H150" s="50">
        <v>400</v>
      </c>
      <c r="I150" s="3">
        <v>37</v>
      </c>
    </row>
    <row r="151" spans="2:9" ht="15" customHeight="1" x14ac:dyDescent="0.2">
      <c r="B151" s="24" t="s">
        <v>302</v>
      </c>
      <c r="C151" s="37">
        <v>408020628</v>
      </c>
      <c r="D151" s="25" t="s">
        <v>91</v>
      </c>
      <c r="E151" s="26" t="s">
        <v>312</v>
      </c>
      <c r="G151" s="50">
        <v>192.6</v>
      </c>
      <c r="H151" s="50">
        <f>G151*2</f>
        <v>385.2</v>
      </c>
      <c r="I151" s="3">
        <v>38</v>
      </c>
    </row>
    <row r="152" spans="2:9" ht="15" customHeight="1" x14ac:dyDescent="0.2">
      <c r="B152" s="24" t="s">
        <v>302</v>
      </c>
      <c r="C152" s="37">
        <v>408030399</v>
      </c>
      <c r="D152" s="25" t="s">
        <v>92</v>
      </c>
      <c r="E152" s="26" t="s">
        <v>312</v>
      </c>
      <c r="G152" s="50">
        <v>764.71</v>
      </c>
      <c r="H152" s="50">
        <v>500</v>
      </c>
      <c r="I152" s="3">
        <v>39</v>
      </c>
    </row>
    <row r="153" spans="2:9" ht="15" customHeight="1" x14ac:dyDescent="0.2">
      <c r="B153" s="24" t="s">
        <v>302</v>
      </c>
      <c r="C153" s="37">
        <v>408030402</v>
      </c>
      <c r="D153" s="25" t="s">
        <v>93</v>
      </c>
      <c r="E153" s="26" t="s">
        <v>312</v>
      </c>
      <c r="G153" s="50">
        <v>1005.48</v>
      </c>
      <c r="H153" s="50">
        <v>600</v>
      </c>
      <c r="I153" s="3">
        <v>40</v>
      </c>
    </row>
    <row r="154" spans="2:9" ht="15" customHeight="1" x14ac:dyDescent="0.2">
      <c r="B154" s="24" t="s">
        <v>302</v>
      </c>
      <c r="C154" s="37">
        <v>408030534</v>
      </c>
      <c r="D154" s="25" t="s">
        <v>94</v>
      </c>
      <c r="E154" s="26" t="s">
        <v>312</v>
      </c>
      <c r="G154" s="50">
        <v>1178.8599999999999</v>
      </c>
      <c r="H154" s="50">
        <v>600</v>
      </c>
      <c r="I154" s="3">
        <v>41</v>
      </c>
    </row>
    <row r="155" spans="2:9" ht="15" customHeight="1" x14ac:dyDescent="0.2">
      <c r="B155" s="24" t="s">
        <v>302</v>
      </c>
      <c r="C155" s="37">
        <v>408040050</v>
      </c>
      <c r="D155" s="25" t="s">
        <v>95</v>
      </c>
      <c r="E155" s="26" t="s">
        <v>312</v>
      </c>
      <c r="G155" s="50">
        <v>1570.66</v>
      </c>
      <c r="H155" s="50">
        <v>600</v>
      </c>
      <c r="I155" s="3">
        <v>42</v>
      </c>
    </row>
    <row r="156" spans="2:9" ht="15" customHeight="1" x14ac:dyDescent="0.2">
      <c r="B156" s="24" t="s">
        <v>302</v>
      </c>
      <c r="C156" s="37">
        <v>408040076</v>
      </c>
      <c r="D156" s="25" t="s">
        <v>96</v>
      </c>
      <c r="E156" s="26" t="s">
        <v>312</v>
      </c>
      <c r="G156" s="50">
        <v>1678.87</v>
      </c>
      <c r="H156" s="50">
        <v>600</v>
      </c>
      <c r="I156" s="3">
        <v>43</v>
      </c>
    </row>
    <row r="157" spans="2:9" ht="15" customHeight="1" x14ac:dyDescent="0.2">
      <c r="B157" s="24" t="s">
        <v>302</v>
      </c>
      <c r="C157" s="37">
        <v>408040092</v>
      </c>
      <c r="D157" s="25" t="s">
        <v>97</v>
      </c>
      <c r="E157" s="26" t="s">
        <v>312</v>
      </c>
      <c r="G157" s="50">
        <v>1214.72</v>
      </c>
      <c r="H157" s="50">
        <v>600</v>
      </c>
      <c r="I157" s="3">
        <v>44</v>
      </c>
    </row>
    <row r="158" spans="2:9" ht="15" customHeight="1" x14ac:dyDescent="0.2">
      <c r="B158" s="24" t="s">
        <v>302</v>
      </c>
      <c r="C158" s="37">
        <v>408040122</v>
      </c>
      <c r="D158" s="25" t="s">
        <v>98</v>
      </c>
      <c r="E158" s="26" t="s">
        <v>312</v>
      </c>
      <c r="G158" s="50">
        <v>759.43</v>
      </c>
      <c r="H158" s="50">
        <v>500</v>
      </c>
      <c r="I158" s="3">
        <v>45</v>
      </c>
    </row>
    <row r="159" spans="2:9" ht="15" customHeight="1" x14ac:dyDescent="0.2">
      <c r="B159" s="24" t="s">
        <v>302</v>
      </c>
      <c r="C159" s="37">
        <v>408040130</v>
      </c>
      <c r="D159" s="25" t="s">
        <v>99</v>
      </c>
      <c r="E159" s="26" t="s">
        <v>312</v>
      </c>
      <c r="G159" s="50">
        <v>759.42</v>
      </c>
      <c r="H159" s="50">
        <v>500</v>
      </c>
      <c r="I159" s="3">
        <v>46</v>
      </c>
    </row>
    <row r="160" spans="2:9" x14ac:dyDescent="0.2">
      <c r="B160" s="24" t="s">
        <v>302</v>
      </c>
      <c r="C160" s="37">
        <v>408040343</v>
      </c>
      <c r="D160" s="25" t="s">
        <v>100</v>
      </c>
      <c r="E160" s="26" t="s">
        <v>312</v>
      </c>
      <c r="G160" s="50">
        <v>1635.27</v>
      </c>
      <c r="H160" s="50">
        <v>600</v>
      </c>
      <c r="I160" s="3">
        <v>47</v>
      </c>
    </row>
    <row r="161" spans="2:9" ht="15" customHeight="1" x14ac:dyDescent="0.2">
      <c r="B161" s="24" t="s">
        <v>302</v>
      </c>
      <c r="C161" s="37">
        <v>408050039</v>
      </c>
      <c r="D161" s="25" t="s">
        <v>101</v>
      </c>
      <c r="E161" s="26" t="s">
        <v>312</v>
      </c>
      <c r="G161" s="50">
        <v>371.12</v>
      </c>
      <c r="H161" s="50">
        <v>400</v>
      </c>
      <c r="I161" s="3">
        <v>48</v>
      </c>
    </row>
    <row r="162" spans="2:9" ht="15" customHeight="1" x14ac:dyDescent="0.2">
      <c r="B162" s="24" t="s">
        <v>302</v>
      </c>
      <c r="C162" s="37">
        <v>408050055</v>
      </c>
      <c r="D162" s="25" t="s">
        <v>102</v>
      </c>
      <c r="E162" s="26" t="s">
        <v>312</v>
      </c>
      <c r="G162" s="50">
        <v>1541.34</v>
      </c>
      <c r="H162" s="50">
        <v>600</v>
      </c>
      <c r="I162" s="3">
        <v>49</v>
      </c>
    </row>
    <row r="163" spans="2:9" ht="15" customHeight="1" x14ac:dyDescent="0.2">
      <c r="B163" s="24" t="s">
        <v>302</v>
      </c>
      <c r="C163" s="37">
        <v>408050101</v>
      </c>
      <c r="D163" s="25" t="s">
        <v>103</v>
      </c>
      <c r="E163" s="26" t="s">
        <v>312</v>
      </c>
      <c r="G163" s="50">
        <v>344.06</v>
      </c>
      <c r="H163" s="50">
        <v>400</v>
      </c>
      <c r="I163" s="3">
        <v>50</v>
      </c>
    </row>
    <row r="164" spans="2:9" ht="15" customHeight="1" x14ac:dyDescent="0.2">
      <c r="B164" s="24" t="s">
        <v>302</v>
      </c>
      <c r="C164" s="37">
        <v>408050110</v>
      </c>
      <c r="D164" s="11" t="s">
        <v>104</v>
      </c>
      <c r="E164" s="26" t="s">
        <v>312</v>
      </c>
      <c r="G164" s="50">
        <v>1602.18</v>
      </c>
      <c r="H164" s="50">
        <v>600</v>
      </c>
      <c r="I164" s="3">
        <v>51</v>
      </c>
    </row>
    <row r="165" spans="2:9" ht="15" customHeight="1" x14ac:dyDescent="0.2">
      <c r="B165" s="24" t="s">
        <v>302</v>
      </c>
      <c r="C165" s="37">
        <v>408050128</v>
      </c>
      <c r="D165" s="11" t="s">
        <v>105</v>
      </c>
      <c r="E165" s="26" t="s">
        <v>312</v>
      </c>
      <c r="G165" s="50">
        <v>273.14999999999998</v>
      </c>
      <c r="H165" s="50">
        <v>400</v>
      </c>
      <c r="I165" s="3">
        <v>52</v>
      </c>
    </row>
    <row r="166" spans="2:9" ht="15" customHeight="1" x14ac:dyDescent="0.2">
      <c r="B166" s="24" t="s">
        <v>302</v>
      </c>
      <c r="C166" s="37">
        <v>408050136</v>
      </c>
      <c r="D166" s="25" t="s">
        <v>106</v>
      </c>
      <c r="E166" s="26" t="s">
        <v>312</v>
      </c>
      <c r="G166" s="50">
        <v>1602.18</v>
      </c>
      <c r="H166" s="50">
        <v>600</v>
      </c>
      <c r="I166" s="3">
        <v>53</v>
      </c>
    </row>
    <row r="167" spans="2:9" ht="15" customHeight="1" x14ac:dyDescent="0.2">
      <c r="B167" s="24" t="s">
        <v>302</v>
      </c>
      <c r="C167" s="37">
        <v>408050144</v>
      </c>
      <c r="D167" s="25" t="s">
        <v>107</v>
      </c>
      <c r="E167" s="26" t="s">
        <v>312</v>
      </c>
      <c r="G167" s="50">
        <v>432.14</v>
      </c>
      <c r="H167" s="50">
        <v>400</v>
      </c>
      <c r="I167" s="3">
        <v>54</v>
      </c>
    </row>
    <row r="168" spans="2:9" ht="15" customHeight="1" x14ac:dyDescent="0.2">
      <c r="B168" s="24" t="s">
        <v>302</v>
      </c>
      <c r="C168" s="37">
        <v>408050152</v>
      </c>
      <c r="D168" s="25" t="s">
        <v>108</v>
      </c>
      <c r="E168" s="26" t="s">
        <v>312</v>
      </c>
      <c r="G168" s="50">
        <v>578.89</v>
      </c>
      <c r="H168" s="50">
        <v>400</v>
      </c>
      <c r="I168" s="3">
        <v>55</v>
      </c>
    </row>
    <row r="169" spans="2:9" ht="15" customHeight="1" x14ac:dyDescent="0.2">
      <c r="B169" s="24" t="s">
        <v>302</v>
      </c>
      <c r="C169" s="37">
        <v>408050322</v>
      </c>
      <c r="D169" s="25" t="s">
        <v>109</v>
      </c>
      <c r="E169" s="26" t="s">
        <v>312</v>
      </c>
      <c r="G169" s="50">
        <v>213.3</v>
      </c>
      <c r="H169" s="50">
        <v>400</v>
      </c>
      <c r="I169" s="3">
        <v>56</v>
      </c>
    </row>
    <row r="170" spans="2:9" ht="15" customHeight="1" x14ac:dyDescent="0.2">
      <c r="B170" s="24" t="s">
        <v>302</v>
      </c>
      <c r="C170" s="37">
        <v>408050330</v>
      </c>
      <c r="D170" s="25" t="s">
        <v>110</v>
      </c>
      <c r="E170" s="26" t="s">
        <v>312</v>
      </c>
      <c r="G170" s="50">
        <v>171.94</v>
      </c>
      <c r="H170" s="50">
        <f>G170*2</f>
        <v>343.88</v>
      </c>
      <c r="I170" s="3">
        <v>57</v>
      </c>
    </row>
    <row r="171" spans="2:9" x14ac:dyDescent="0.2">
      <c r="B171" s="24" t="s">
        <v>302</v>
      </c>
      <c r="C171" s="37">
        <v>408050349</v>
      </c>
      <c r="D171" s="25" t="s">
        <v>111</v>
      </c>
      <c r="E171" s="26" t="s">
        <v>312</v>
      </c>
      <c r="G171" s="50">
        <v>344.52</v>
      </c>
      <c r="H171" s="50">
        <v>400</v>
      </c>
      <c r="I171" s="3">
        <v>58</v>
      </c>
    </row>
    <row r="172" spans="2:9" ht="15" customHeight="1" x14ac:dyDescent="0.2">
      <c r="B172" s="24" t="s">
        <v>302</v>
      </c>
      <c r="C172" s="37">
        <v>408050373</v>
      </c>
      <c r="D172" s="25" t="s">
        <v>112</v>
      </c>
      <c r="E172" s="26" t="s">
        <v>312</v>
      </c>
      <c r="G172" s="50">
        <v>243.81</v>
      </c>
      <c r="H172" s="50">
        <v>400</v>
      </c>
      <c r="I172" s="3">
        <v>59</v>
      </c>
    </row>
    <row r="173" spans="2:9" ht="15" customHeight="1" x14ac:dyDescent="0.2">
      <c r="B173" s="24" t="s">
        <v>302</v>
      </c>
      <c r="C173" s="37">
        <v>408050390</v>
      </c>
      <c r="D173" s="25" t="s">
        <v>113</v>
      </c>
      <c r="E173" s="26" t="s">
        <v>312</v>
      </c>
      <c r="G173" s="50">
        <v>498.16</v>
      </c>
      <c r="H173" s="50">
        <v>400</v>
      </c>
      <c r="I173" s="3">
        <v>60</v>
      </c>
    </row>
    <row r="174" spans="2:9" ht="15" customHeight="1" x14ac:dyDescent="0.2">
      <c r="B174" s="24" t="s">
        <v>302</v>
      </c>
      <c r="C174" s="37">
        <v>408050438</v>
      </c>
      <c r="D174" s="25" t="s">
        <v>114</v>
      </c>
      <c r="E174" s="26" t="s">
        <v>312</v>
      </c>
      <c r="G174" s="50">
        <v>759.42</v>
      </c>
      <c r="H174" s="50">
        <v>500</v>
      </c>
      <c r="I174" s="3">
        <v>61</v>
      </c>
    </row>
    <row r="175" spans="2:9" ht="15" customHeight="1" x14ac:dyDescent="0.2">
      <c r="B175" s="24" t="s">
        <v>302</v>
      </c>
      <c r="C175" s="37">
        <v>408050454</v>
      </c>
      <c r="D175" s="25" t="s">
        <v>115</v>
      </c>
      <c r="E175" s="26" t="s">
        <v>312</v>
      </c>
      <c r="G175" s="50">
        <v>268.41000000000003</v>
      </c>
      <c r="H175" s="50">
        <v>400</v>
      </c>
      <c r="I175" s="3">
        <v>62</v>
      </c>
    </row>
    <row r="176" spans="2:9" ht="15" customHeight="1" x14ac:dyDescent="0.2">
      <c r="B176" s="24" t="s">
        <v>302</v>
      </c>
      <c r="C176" s="37">
        <v>408050462</v>
      </c>
      <c r="D176" s="25" t="s">
        <v>116</v>
      </c>
      <c r="E176" s="26" t="s">
        <v>312</v>
      </c>
      <c r="G176" s="50">
        <v>268.43</v>
      </c>
      <c r="H176" s="50">
        <v>400</v>
      </c>
      <c r="I176" s="3">
        <v>63</v>
      </c>
    </row>
    <row r="177" spans="2:11" ht="15" customHeight="1" x14ac:dyDescent="0.2">
      <c r="B177" s="24" t="s">
        <v>302</v>
      </c>
      <c r="C177" s="37">
        <v>408050470</v>
      </c>
      <c r="D177" s="25" t="s">
        <v>117</v>
      </c>
      <c r="E177" s="26" t="s">
        <v>312</v>
      </c>
      <c r="G177" s="50">
        <v>336.6</v>
      </c>
      <c r="H177" s="50">
        <v>400</v>
      </c>
      <c r="I177" s="3">
        <v>64</v>
      </c>
    </row>
    <row r="178" spans="2:11" x14ac:dyDescent="0.2">
      <c r="B178" s="24" t="s">
        <v>302</v>
      </c>
      <c r="C178" s="37">
        <v>408050497</v>
      </c>
      <c r="D178" s="25" t="s">
        <v>118</v>
      </c>
      <c r="E178" s="26" t="s">
        <v>312</v>
      </c>
      <c r="G178" s="50">
        <v>432.14</v>
      </c>
      <c r="H178" s="50">
        <v>400</v>
      </c>
      <c r="I178" s="3">
        <v>65</v>
      </c>
    </row>
    <row r="179" spans="2:11" ht="15" customHeight="1" x14ac:dyDescent="0.2">
      <c r="B179" s="24" t="s">
        <v>302</v>
      </c>
      <c r="C179" s="37">
        <v>408050527</v>
      </c>
      <c r="D179" s="25" t="s">
        <v>119</v>
      </c>
      <c r="E179" s="26" t="s">
        <v>312</v>
      </c>
      <c r="G179" s="50">
        <v>503.67</v>
      </c>
      <c r="H179" s="50">
        <v>400</v>
      </c>
      <c r="I179" s="3">
        <v>66</v>
      </c>
    </row>
    <row r="180" spans="2:11" ht="15" customHeight="1" x14ac:dyDescent="0.2">
      <c r="B180" s="24" t="s">
        <v>302</v>
      </c>
      <c r="C180" s="37">
        <v>408050535</v>
      </c>
      <c r="D180" s="25" t="s">
        <v>120</v>
      </c>
      <c r="E180" s="26" t="s">
        <v>312</v>
      </c>
      <c r="G180" s="50">
        <v>268.42</v>
      </c>
      <c r="H180" s="50">
        <v>400</v>
      </c>
      <c r="I180" s="3">
        <v>67</v>
      </c>
    </row>
    <row r="181" spans="2:11" ht="15" customHeight="1" x14ac:dyDescent="0.2">
      <c r="B181" s="24" t="s">
        <v>302</v>
      </c>
      <c r="C181" s="37">
        <v>408050560</v>
      </c>
      <c r="D181" s="25" t="s">
        <v>121</v>
      </c>
      <c r="E181" s="26" t="s">
        <v>312</v>
      </c>
      <c r="G181" s="50">
        <v>268.42</v>
      </c>
      <c r="H181" s="50">
        <v>400</v>
      </c>
      <c r="I181" s="3">
        <v>68</v>
      </c>
    </row>
    <row r="182" spans="2:11" ht="15" customHeight="1" x14ac:dyDescent="0.2">
      <c r="B182" s="24" t="s">
        <v>302</v>
      </c>
      <c r="C182" s="37">
        <v>408050578</v>
      </c>
      <c r="D182" s="25" t="s">
        <v>122</v>
      </c>
      <c r="E182" s="26" t="s">
        <v>312</v>
      </c>
      <c r="G182" s="50">
        <v>481.49</v>
      </c>
      <c r="H182" s="50">
        <v>400</v>
      </c>
      <c r="I182" s="3">
        <v>69</v>
      </c>
    </row>
    <row r="183" spans="2:11" ht="15" customHeight="1" x14ac:dyDescent="0.2">
      <c r="B183" s="24" t="s">
        <v>302</v>
      </c>
      <c r="C183" s="37">
        <v>408050608</v>
      </c>
      <c r="D183" s="25" t="s">
        <v>123</v>
      </c>
      <c r="E183" s="26" t="s">
        <v>312</v>
      </c>
      <c r="G183" s="50">
        <v>588.22</v>
      </c>
      <c r="H183" s="50">
        <v>400</v>
      </c>
      <c r="I183" s="3">
        <v>70</v>
      </c>
    </row>
    <row r="184" spans="2:11" ht="15" customHeight="1" x14ac:dyDescent="0.2">
      <c r="B184" s="24" t="s">
        <v>302</v>
      </c>
      <c r="C184" s="37">
        <v>408050667</v>
      </c>
      <c r="D184" s="25" t="s">
        <v>124</v>
      </c>
      <c r="E184" s="26" t="s">
        <v>312</v>
      </c>
      <c r="G184" s="50">
        <v>473.83</v>
      </c>
      <c r="H184" s="50">
        <v>400</v>
      </c>
      <c r="I184" s="3">
        <v>71</v>
      </c>
    </row>
    <row r="185" spans="2:11" ht="15" customHeight="1" x14ac:dyDescent="0.2">
      <c r="B185" s="24" t="s">
        <v>302</v>
      </c>
      <c r="C185" s="37">
        <v>408050675</v>
      </c>
      <c r="D185" s="25" t="s">
        <v>125</v>
      </c>
      <c r="E185" s="26" t="s">
        <v>312</v>
      </c>
      <c r="G185" s="50">
        <v>524.42999999999995</v>
      </c>
      <c r="H185" s="50">
        <v>400</v>
      </c>
      <c r="I185" s="3">
        <v>72</v>
      </c>
    </row>
    <row r="186" spans="2:11" ht="15" customHeight="1" x14ac:dyDescent="0.2">
      <c r="B186" s="24" t="s">
        <v>302</v>
      </c>
      <c r="C186" s="37">
        <v>408050730</v>
      </c>
      <c r="D186" s="25" t="s">
        <v>126</v>
      </c>
      <c r="E186" s="26" t="s">
        <v>312</v>
      </c>
      <c r="G186" s="50">
        <v>268.42</v>
      </c>
      <c r="H186" s="50">
        <v>400</v>
      </c>
      <c r="I186" s="3">
        <v>73</v>
      </c>
    </row>
    <row r="187" spans="2:11" ht="15" customHeight="1" x14ac:dyDescent="0.2">
      <c r="B187" s="24" t="s">
        <v>302</v>
      </c>
      <c r="C187" s="37">
        <v>408050748</v>
      </c>
      <c r="D187" s="25" t="s">
        <v>127</v>
      </c>
      <c r="E187" s="26" t="s">
        <v>312</v>
      </c>
      <c r="G187" s="50">
        <v>268.42</v>
      </c>
      <c r="H187" s="50">
        <v>400</v>
      </c>
      <c r="I187" s="3">
        <v>74</v>
      </c>
    </row>
    <row r="188" spans="2:11" x14ac:dyDescent="0.15">
      <c r="B188" s="24" t="s">
        <v>302</v>
      </c>
      <c r="C188" s="37">
        <v>408050764</v>
      </c>
      <c r="D188" s="25" t="s">
        <v>128</v>
      </c>
      <c r="E188" s="26" t="s">
        <v>312</v>
      </c>
      <c r="G188" s="50">
        <v>284.06</v>
      </c>
      <c r="H188" s="50">
        <v>400</v>
      </c>
      <c r="I188" s="3">
        <v>75</v>
      </c>
      <c r="K188" s="69">
        <v>408060581</v>
      </c>
    </row>
    <row r="189" spans="2:11" x14ac:dyDescent="0.2">
      <c r="B189" s="24" t="s">
        <v>302</v>
      </c>
      <c r="C189" s="37">
        <v>408050772</v>
      </c>
      <c r="D189" s="25" t="s">
        <v>129</v>
      </c>
      <c r="E189" s="26" t="s">
        <v>312</v>
      </c>
      <c r="G189" s="50">
        <v>344.52</v>
      </c>
      <c r="H189" s="50">
        <v>400</v>
      </c>
      <c r="I189" s="3">
        <v>76</v>
      </c>
    </row>
    <row r="190" spans="2:11" x14ac:dyDescent="0.2">
      <c r="B190" s="24" t="s">
        <v>302</v>
      </c>
      <c r="C190" s="37">
        <v>408050799</v>
      </c>
      <c r="D190" s="25" t="s">
        <v>130</v>
      </c>
      <c r="E190" s="26" t="s">
        <v>312</v>
      </c>
      <c r="G190" s="50">
        <v>759.42</v>
      </c>
      <c r="H190" s="50">
        <v>500</v>
      </c>
      <c r="I190" s="3">
        <v>77</v>
      </c>
    </row>
    <row r="191" spans="2:11" x14ac:dyDescent="0.2">
      <c r="B191" s="24" t="s">
        <v>302</v>
      </c>
      <c r="C191" s="37">
        <v>408050802</v>
      </c>
      <c r="D191" s="25" t="s">
        <v>131</v>
      </c>
      <c r="E191" s="26" t="s">
        <v>312</v>
      </c>
      <c r="G191" s="50">
        <v>759.42</v>
      </c>
      <c r="H191" s="50">
        <v>500</v>
      </c>
      <c r="I191" s="3">
        <v>78</v>
      </c>
    </row>
    <row r="192" spans="2:11" x14ac:dyDescent="0.2">
      <c r="B192" s="24" t="s">
        <v>302</v>
      </c>
      <c r="C192" s="37">
        <v>408050810</v>
      </c>
      <c r="D192" s="25" t="s">
        <v>132</v>
      </c>
      <c r="E192" s="26" t="s">
        <v>312</v>
      </c>
      <c r="G192" s="50">
        <v>1010.77</v>
      </c>
      <c r="H192" s="50">
        <v>600</v>
      </c>
      <c r="I192" s="3">
        <v>79</v>
      </c>
    </row>
    <row r="193" spans="2:9" x14ac:dyDescent="0.2">
      <c r="B193" s="24" t="s">
        <v>302</v>
      </c>
      <c r="C193" s="37">
        <v>408050837</v>
      </c>
      <c r="D193" s="25" t="s">
        <v>133</v>
      </c>
      <c r="E193" s="26" t="s">
        <v>312</v>
      </c>
      <c r="G193" s="50">
        <v>759.42</v>
      </c>
      <c r="H193" s="50">
        <v>500</v>
      </c>
      <c r="I193" s="3">
        <v>80</v>
      </c>
    </row>
    <row r="194" spans="2:9" x14ac:dyDescent="0.2">
      <c r="B194" s="24" t="s">
        <v>302</v>
      </c>
      <c r="C194" s="37">
        <v>408050845</v>
      </c>
      <c r="D194" s="25" t="s">
        <v>134</v>
      </c>
      <c r="E194" s="26" t="s">
        <v>312</v>
      </c>
      <c r="G194" s="50">
        <v>397.15</v>
      </c>
      <c r="H194" s="50">
        <v>400</v>
      </c>
      <c r="I194" s="3">
        <v>81</v>
      </c>
    </row>
    <row r="195" spans="2:9" x14ac:dyDescent="0.2">
      <c r="B195" s="24" t="s">
        <v>302</v>
      </c>
      <c r="C195" s="37">
        <v>408050861</v>
      </c>
      <c r="D195" s="25" t="s">
        <v>135</v>
      </c>
      <c r="E195" s="26" t="s">
        <v>312</v>
      </c>
      <c r="G195" s="50">
        <v>769.41</v>
      </c>
      <c r="H195" s="50">
        <v>500</v>
      </c>
      <c r="I195" s="3">
        <v>82</v>
      </c>
    </row>
    <row r="196" spans="2:9" x14ac:dyDescent="0.2">
      <c r="B196" s="24" t="s">
        <v>302</v>
      </c>
      <c r="C196" s="37">
        <v>408050870</v>
      </c>
      <c r="D196" s="25" t="s">
        <v>136</v>
      </c>
      <c r="E196" s="26" t="s">
        <v>312</v>
      </c>
      <c r="G196" s="50">
        <v>598.61</v>
      </c>
      <c r="H196" s="50">
        <v>400</v>
      </c>
      <c r="I196" s="3">
        <v>83</v>
      </c>
    </row>
    <row r="197" spans="2:9" x14ac:dyDescent="0.2">
      <c r="B197" s="24" t="s">
        <v>302</v>
      </c>
      <c r="C197" s="37">
        <v>408050918</v>
      </c>
      <c r="D197" s="25" t="s">
        <v>137</v>
      </c>
      <c r="E197" s="26" t="s">
        <v>312</v>
      </c>
      <c r="G197" s="50">
        <v>336.6</v>
      </c>
      <c r="H197" s="50">
        <v>400</v>
      </c>
      <c r="I197" s="3">
        <v>84</v>
      </c>
    </row>
    <row r="198" spans="2:9" ht="15" customHeight="1" x14ac:dyDescent="0.2">
      <c r="B198" s="24" t="s">
        <v>302</v>
      </c>
      <c r="C198" s="37">
        <v>408060018</v>
      </c>
      <c r="D198" s="25" t="s">
        <v>138</v>
      </c>
      <c r="E198" s="26" t="s">
        <v>312</v>
      </c>
      <c r="G198" s="50">
        <v>253.93</v>
      </c>
      <c r="H198" s="50">
        <v>400</v>
      </c>
      <c r="I198" s="3">
        <v>85</v>
      </c>
    </row>
    <row r="199" spans="2:9" ht="15" customHeight="1" x14ac:dyDescent="0.2">
      <c r="B199" s="24" t="s">
        <v>302</v>
      </c>
      <c r="C199" s="37">
        <v>408060050</v>
      </c>
      <c r="D199" s="25" t="s">
        <v>139</v>
      </c>
      <c r="E199" s="26" t="s">
        <v>312</v>
      </c>
      <c r="G199" s="50">
        <v>213.79</v>
      </c>
      <c r="H199" s="50">
        <v>400</v>
      </c>
      <c r="I199" s="3">
        <v>86</v>
      </c>
    </row>
    <row r="200" spans="2:9" x14ac:dyDescent="0.2">
      <c r="B200" s="24" t="s">
        <v>302</v>
      </c>
      <c r="C200" s="37">
        <v>408060069</v>
      </c>
      <c r="D200" s="25" t="s">
        <v>140</v>
      </c>
      <c r="E200" s="26" t="s">
        <v>312</v>
      </c>
      <c r="G200" s="50">
        <v>1104.3800000000001</v>
      </c>
      <c r="H200" s="50">
        <v>600</v>
      </c>
      <c r="I200" s="3">
        <v>87</v>
      </c>
    </row>
    <row r="201" spans="2:9" x14ac:dyDescent="0.2">
      <c r="B201" s="24" t="s">
        <v>302</v>
      </c>
      <c r="C201" s="37">
        <v>408060085</v>
      </c>
      <c r="D201" s="25" t="s">
        <v>141</v>
      </c>
      <c r="E201" s="26" t="s">
        <v>312</v>
      </c>
      <c r="G201" s="50">
        <v>213.63</v>
      </c>
      <c r="H201" s="50">
        <v>400</v>
      </c>
      <c r="I201" s="3">
        <v>88</v>
      </c>
    </row>
    <row r="202" spans="2:9" ht="15" customHeight="1" x14ac:dyDescent="0.2">
      <c r="B202" s="24" t="s">
        <v>302</v>
      </c>
      <c r="C202" s="37">
        <v>408060131</v>
      </c>
      <c r="D202" s="25" t="s">
        <v>142</v>
      </c>
      <c r="E202" s="26" t="s">
        <v>312</v>
      </c>
      <c r="G202" s="50">
        <v>142.06</v>
      </c>
      <c r="H202" s="50">
        <f>G202*2</f>
        <v>284.12</v>
      </c>
      <c r="I202" s="3">
        <v>89</v>
      </c>
    </row>
    <row r="203" spans="2:9" ht="15" customHeight="1" x14ac:dyDescent="0.2">
      <c r="B203" s="24" t="s">
        <v>302</v>
      </c>
      <c r="C203" s="37">
        <v>408060174</v>
      </c>
      <c r="D203" s="25" t="s">
        <v>143</v>
      </c>
      <c r="E203" s="26" t="s">
        <v>312</v>
      </c>
      <c r="G203" s="50">
        <v>649.74</v>
      </c>
      <c r="H203" s="50">
        <v>500</v>
      </c>
      <c r="I203" s="3">
        <v>90</v>
      </c>
    </row>
    <row r="204" spans="2:9" x14ac:dyDescent="0.2">
      <c r="B204" s="24" t="s">
        <v>302</v>
      </c>
      <c r="C204" s="37">
        <v>408060301</v>
      </c>
      <c r="D204" s="25" t="s">
        <v>144</v>
      </c>
      <c r="E204" s="26" t="s">
        <v>312</v>
      </c>
      <c r="G204" s="50">
        <v>203.29</v>
      </c>
      <c r="H204" s="50">
        <v>400</v>
      </c>
      <c r="I204" s="3">
        <v>91</v>
      </c>
    </row>
    <row r="205" spans="2:9" x14ac:dyDescent="0.2">
      <c r="B205" s="24" t="s">
        <v>302</v>
      </c>
      <c r="C205" s="37">
        <v>408060328</v>
      </c>
      <c r="D205" s="25" t="s">
        <v>145</v>
      </c>
      <c r="E205" s="26" t="s">
        <v>312</v>
      </c>
      <c r="G205" s="50">
        <v>139.07</v>
      </c>
      <c r="H205" s="50">
        <f>G205*2</f>
        <v>278.14</v>
      </c>
      <c r="I205" s="3">
        <v>92</v>
      </c>
    </row>
    <row r="206" spans="2:9" x14ac:dyDescent="0.2">
      <c r="B206" s="24" t="s">
        <v>302</v>
      </c>
      <c r="C206" s="37">
        <v>408060336</v>
      </c>
      <c r="D206" s="25" t="s">
        <v>146</v>
      </c>
      <c r="E206" s="26" t="s">
        <v>312</v>
      </c>
      <c r="G206" s="50">
        <v>140.33000000000001</v>
      </c>
      <c r="H206" s="50">
        <f>G206*2</f>
        <v>280.66000000000003</v>
      </c>
      <c r="I206" s="3">
        <v>93</v>
      </c>
    </row>
    <row r="207" spans="2:9" x14ac:dyDescent="0.2">
      <c r="B207" s="24" t="s">
        <v>302</v>
      </c>
      <c r="C207" s="37">
        <v>408060387</v>
      </c>
      <c r="D207" s="25" t="s">
        <v>147</v>
      </c>
      <c r="E207" s="26" t="s">
        <v>312</v>
      </c>
      <c r="G207" s="50">
        <v>759.42</v>
      </c>
      <c r="H207" s="50">
        <v>500</v>
      </c>
      <c r="I207" s="3">
        <v>94</v>
      </c>
    </row>
    <row r="208" spans="2:9" x14ac:dyDescent="0.2">
      <c r="B208" s="24" t="s">
        <v>302</v>
      </c>
      <c r="C208" s="37">
        <v>408060409</v>
      </c>
      <c r="D208" s="25" t="s">
        <v>148</v>
      </c>
      <c r="E208" s="26" t="s">
        <v>312</v>
      </c>
      <c r="G208" s="50">
        <v>225.17</v>
      </c>
      <c r="H208" s="50">
        <v>400</v>
      </c>
      <c r="I208" s="3">
        <v>95</v>
      </c>
    </row>
    <row r="209" spans="2:11" x14ac:dyDescent="0.2">
      <c r="B209" s="24" t="s">
        <v>302</v>
      </c>
      <c r="C209" s="37">
        <v>408060425</v>
      </c>
      <c r="D209" s="25" t="s">
        <v>149</v>
      </c>
      <c r="E209" s="26" t="s">
        <v>312</v>
      </c>
      <c r="G209" s="50">
        <v>207.02</v>
      </c>
      <c r="H209" s="50">
        <v>400</v>
      </c>
      <c r="I209" s="3">
        <v>96</v>
      </c>
    </row>
    <row r="210" spans="2:11" x14ac:dyDescent="0.2">
      <c r="B210" s="24" t="s">
        <v>302</v>
      </c>
      <c r="C210" s="37">
        <v>408060468</v>
      </c>
      <c r="D210" s="25" t="s">
        <v>150</v>
      </c>
      <c r="E210" s="26" t="s">
        <v>312</v>
      </c>
      <c r="G210" s="50">
        <v>208.94</v>
      </c>
      <c r="H210" s="50">
        <v>400</v>
      </c>
      <c r="I210" s="3">
        <v>97</v>
      </c>
    </row>
    <row r="211" spans="2:11" x14ac:dyDescent="0.2">
      <c r="B211" s="24" t="s">
        <v>302</v>
      </c>
      <c r="C211" s="37">
        <v>408060476</v>
      </c>
      <c r="D211" s="25" t="s">
        <v>151</v>
      </c>
      <c r="E211" s="26" t="s">
        <v>312</v>
      </c>
      <c r="G211" s="50">
        <v>680.2</v>
      </c>
      <c r="H211" s="50">
        <v>500</v>
      </c>
      <c r="I211" s="3">
        <v>98</v>
      </c>
    </row>
    <row r="212" spans="2:11" x14ac:dyDescent="0.2">
      <c r="B212" s="24" t="s">
        <v>302</v>
      </c>
      <c r="C212" s="37">
        <v>408060484</v>
      </c>
      <c r="D212" s="25" t="s">
        <v>152</v>
      </c>
      <c r="E212" s="26" t="s">
        <v>312</v>
      </c>
      <c r="G212" s="50">
        <v>421.3</v>
      </c>
      <c r="H212" s="50">
        <v>400</v>
      </c>
      <c r="I212" s="3">
        <v>99</v>
      </c>
    </row>
    <row r="213" spans="2:11" x14ac:dyDescent="0.2">
      <c r="B213" s="24" t="s">
        <v>302</v>
      </c>
      <c r="C213" s="37">
        <v>408060530</v>
      </c>
      <c r="D213" s="25" t="s">
        <v>153</v>
      </c>
      <c r="E213" s="26" t="s">
        <v>312</v>
      </c>
      <c r="G213" s="50">
        <v>346.53</v>
      </c>
      <c r="H213" s="50">
        <v>400</v>
      </c>
      <c r="I213" s="3">
        <v>100</v>
      </c>
    </row>
    <row r="214" spans="2:11" x14ac:dyDescent="0.2">
      <c r="B214" s="24" t="s">
        <v>302</v>
      </c>
      <c r="C214" s="37">
        <v>408060549</v>
      </c>
      <c r="D214" s="25" t="s">
        <v>154</v>
      </c>
      <c r="E214" s="26" t="s">
        <v>312</v>
      </c>
      <c r="G214" s="50">
        <v>214.21</v>
      </c>
      <c r="H214" s="50">
        <v>400</v>
      </c>
      <c r="I214" s="3">
        <v>101</v>
      </c>
    </row>
    <row r="215" spans="2:11" x14ac:dyDescent="0.2">
      <c r="B215" s="24" t="s">
        <v>302</v>
      </c>
      <c r="C215" s="37">
        <v>408060557</v>
      </c>
      <c r="D215" s="25" t="s">
        <v>155</v>
      </c>
      <c r="E215" s="26" t="s">
        <v>312</v>
      </c>
      <c r="G215" s="50">
        <v>420.2</v>
      </c>
      <c r="H215" s="50">
        <v>400</v>
      </c>
      <c r="I215" s="3">
        <v>102</v>
      </c>
    </row>
    <row r="216" spans="2:11" ht="15" customHeight="1" x14ac:dyDescent="0.2">
      <c r="B216" s="24" t="s">
        <v>302</v>
      </c>
      <c r="C216" s="37">
        <v>408060565</v>
      </c>
      <c r="D216" s="25" t="s">
        <v>156</v>
      </c>
      <c r="E216" s="26" t="s">
        <v>312</v>
      </c>
      <c r="G216" s="50">
        <v>268.41000000000003</v>
      </c>
      <c r="H216" s="50">
        <v>400</v>
      </c>
      <c r="I216" s="3">
        <v>103</v>
      </c>
    </row>
    <row r="217" spans="2:11" ht="15" customHeight="1" x14ac:dyDescent="0.15">
      <c r="B217" s="24" t="s">
        <v>302</v>
      </c>
      <c r="C217" s="37">
        <v>408060573</v>
      </c>
      <c r="D217" s="25" t="s">
        <v>157</v>
      </c>
      <c r="E217" s="26" t="s">
        <v>312</v>
      </c>
      <c r="G217" s="50">
        <v>268.41000000000003</v>
      </c>
      <c r="H217" s="50">
        <v>400</v>
      </c>
      <c r="I217" s="3">
        <v>104</v>
      </c>
      <c r="K217" s="69">
        <v>408060581</v>
      </c>
    </row>
    <row r="218" spans="2:11" ht="15" customHeight="1" x14ac:dyDescent="0.2">
      <c r="B218" s="24" t="s">
        <v>302</v>
      </c>
      <c r="C218" s="37">
        <v>408060581</v>
      </c>
      <c r="D218" s="25" t="s">
        <v>158</v>
      </c>
      <c r="E218" s="26" t="s">
        <v>312</v>
      </c>
      <c r="G218" s="50">
        <v>377</v>
      </c>
      <c r="H218" s="50">
        <v>400</v>
      </c>
      <c r="I218" s="3">
        <v>105</v>
      </c>
    </row>
    <row r="219" spans="2:11" ht="15" customHeight="1" x14ac:dyDescent="0.2">
      <c r="B219" s="24" t="s">
        <v>302</v>
      </c>
      <c r="C219" s="37">
        <v>408060590</v>
      </c>
      <c r="D219" s="25" t="s">
        <v>159</v>
      </c>
      <c r="E219" s="26" t="s">
        <v>312</v>
      </c>
      <c r="G219" s="50">
        <v>555.83000000000004</v>
      </c>
      <c r="H219" s="50">
        <v>400</v>
      </c>
      <c r="I219" s="3">
        <v>106</v>
      </c>
    </row>
    <row r="220" spans="2:11" ht="15" customHeight="1" x14ac:dyDescent="0.2">
      <c r="B220" s="24" t="s">
        <v>302</v>
      </c>
      <c r="C220" s="37">
        <v>408060620</v>
      </c>
      <c r="D220" s="25" t="s">
        <v>160</v>
      </c>
      <c r="E220" s="26" t="s">
        <v>312</v>
      </c>
      <c r="G220" s="50">
        <v>613.35</v>
      </c>
      <c r="H220" s="50">
        <v>500</v>
      </c>
      <c r="I220" s="3">
        <v>107</v>
      </c>
    </row>
    <row r="221" spans="2:11" ht="15.75" thickBot="1" x14ac:dyDescent="0.25">
      <c r="B221" s="19" t="s">
        <v>302</v>
      </c>
      <c r="C221" s="38">
        <v>408060700</v>
      </c>
      <c r="D221" s="27" t="s">
        <v>161</v>
      </c>
      <c r="E221" s="20" t="s">
        <v>312</v>
      </c>
      <c r="G221" s="48">
        <v>209.82</v>
      </c>
      <c r="H221" s="48">
        <v>400</v>
      </c>
      <c r="I221" s="3">
        <v>108</v>
      </c>
    </row>
    <row r="222" spans="2:11" ht="15.75" thickTop="1" x14ac:dyDescent="0.2">
      <c r="B222" s="21" t="s">
        <v>302</v>
      </c>
      <c r="C222" s="21">
        <v>403020123</v>
      </c>
      <c r="D222" s="22" t="s">
        <v>233</v>
      </c>
      <c r="E222" s="23" t="s">
        <v>314</v>
      </c>
      <c r="G222" s="49">
        <v>347.62</v>
      </c>
      <c r="H222" s="49">
        <v>400</v>
      </c>
      <c r="I222" s="3">
        <v>109</v>
      </c>
    </row>
    <row r="223" spans="2:11" x14ac:dyDescent="0.2">
      <c r="B223" s="24" t="s">
        <v>302</v>
      </c>
      <c r="C223" s="37">
        <v>408010142</v>
      </c>
      <c r="D223" s="25" t="s">
        <v>263</v>
      </c>
      <c r="E223" s="26" t="s">
        <v>314</v>
      </c>
      <c r="G223" s="50">
        <v>295.75</v>
      </c>
      <c r="H223" s="50">
        <v>400</v>
      </c>
      <c r="I223" s="3">
        <v>110</v>
      </c>
    </row>
    <row r="224" spans="2:11" ht="15" customHeight="1" x14ac:dyDescent="0.2">
      <c r="B224" s="24" t="s">
        <v>302</v>
      </c>
      <c r="C224" s="37">
        <v>408020300</v>
      </c>
      <c r="D224" s="25" t="s">
        <v>264</v>
      </c>
      <c r="E224" s="26" t="s">
        <v>314</v>
      </c>
      <c r="G224" s="50">
        <v>194.89</v>
      </c>
      <c r="H224" s="50">
        <v>400</v>
      </c>
      <c r="I224" s="3">
        <v>111</v>
      </c>
    </row>
    <row r="225" spans="2:9" ht="15" customHeight="1" x14ac:dyDescent="0.2">
      <c r="B225" s="24" t="s">
        <v>302</v>
      </c>
      <c r="C225" s="37">
        <v>408020326</v>
      </c>
      <c r="D225" s="25" t="s">
        <v>265</v>
      </c>
      <c r="E225" s="26" t="s">
        <v>314</v>
      </c>
      <c r="G225" s="50">
        <v>241.15</v>
      </c>
      <c r="H225" s="50">
        <v>400</v>
      </c>
      <c r="I225" s="3">
        <v>112</v>
      </c>
    </row>
    <row r="226" spans="2:9" ht="15" customHeight="1" x14ac:dyDescent="0.2">
      <c r="B226" s="24" t="s">
        <v>302</v>
      </c>
      <c r="C226" s="37">
        <v>408050659</v>
      </c>
      <c r="D226" s="25" t="s">
        <v>271</v>
      </c>
      <c r="E226" s="26" t="s">
        <v>314</v>
      </c>
      <c r="G226" s="50">
        <v>355.81</v>
      </c>
      <c r="H226" s="50">
        <v>400</v>
      </c>
      <c r="I226" s="3">
        <v>113</v>
      </c>
    </row>
    <row r="227" spans="2:9" ht="15" customHeight="1" x14ac:dyDescent="0.2">
      <c r="B227" s="24" t="s">
        <v>302</v>
      </c>
      <c r="C227" s="37">
        <v>408050896</v>
      </c>
      <c r="D227" s="25" t="s">
        <v>273</v>
      </c>
      <c r="E227" s="26" t="s">
        <v>314</v>
      </c>
      <c r="G227" s="50">
        <v>332.26</v>
      </c>
      <c r="H227" s="50">
        <v>400</v>
      </c>
      <c r="I227" s="3">
        <v>114</v>
      </c>
    </row>
    <row r="228" spans="2:9" ht="15" customHeight="1" x14ac:dyDescent="0.2">
      <c r="B228" s="24" t="s">
        <v>302</v>
      </c>
      <c r="C228" s="37">
        <v>408060123</v>
      </c>
      <c r="D228" s="25" t="s">
        <v>274</v>
      </c>
      <c r="E228" s="26" t="s">
        <v>314</v>
      </c>
      <c r="G228" s="50">
        <v>283.66000000000003</v>
      </c>
      <c r="H228" s="50">
        <v>400</v>
      </c>
      <c r="I228" s="3">
        <v>115</v>
      </c>
    </row>
    <row r="229" spans="2:9" ht="15" customHeight="1" x14ac:dyDescent="0.2">
      <c r="B229" s="24" t="s">
        <v>302</v>
      </c>
      <c r="C229" s="37">
        <v>408060140</v>
      </c>
      <c r="D229" s="25" t="s">
        <v>275</v>
      </c>
      <c r="E229" s="26" t="s">
        <v>314</v>
      </c>
      <c r="G229" s="50">
        <v>222.95</v>
      </c>
      <c r="H229" s="50">
        <v>400</v>
      </c>
      <c r="I229" s="3">
        <v>116</v>
      </c>
    </row>
    <row r="230" spans="2:9" ht="15" customHeight="1" x14ac:dyDescent="0.2">
      <c r="B230" s="24" t="s">
        <v>302</v>
      </c>
      <c r="C230" s="37">
        <v>408060182</v>
      </c>
      <c r="D230" s="25" t="s">
        <v>276</v>
      </c>
      <c r="E230" s="26" t="s">
        <v>314</v>
      </c>
      <c r="G230" s="50">
        <v>327.25</v>
      </c>
      <c r="H230" s="50">
        <v>400</v>
      </c>
      <c r="I230" s="3">
        <v>117</v>
      </c>
    </row>
    <row r="231" spans="2:9" ht="15" customHeight="1" x14ac:dyDescent="0.2">
      <c r="B231" s="24" t="s">
        <v>302</v>
      </c>
      <c r="C231" s="37">
        <v>408060212</v>
      </c>
      <c r="D231" s="25" t="s">
        <v>278</v>
      </c>
      <c r="E231" s="26" t="s">
        <v>314</v>
      </c>
      <c r="G231" s="50">
        <v>91.49</v>
      </c>
      <c r="H231" s="50">
        <v>400</v>
      </c>
      <c r="I231" s="3">
        <v>118</v>
      </c>
    </row>
    <row r="232" spans="2:9" ht="15" customHeight="1" x14ac:dyDescent="0.2">
      <c r="B232" s="24" t="s">
        <v>302</v>
      </c>
      <c r="C232" s="37">
        <v>408060310</v>
      </c>
      <c r="D232" s="25" t="s">
        <v>279</v>
      </c>
      <c r="E232" s="26" t="s">
        <v>314</v>
      </c>
      <c r="G232" s="50">
        <v>368.03</v>
      </c>
      <c r="H232" s="50">
        <v>400</v>
      </c>
      <c r="I232" s="3">
        <v>119</v>
      </c>
    </row>
    <row r="233" spans="2:9" ht="15" customHeight="1" x14ac:dyDescent="0.2">
      <c r="B233" s="24" t="s">
        <v>302</v>
      </c>
      <c r="C233" s="37">
        <v>408060441</v>
      </c>
      <c r="D233" s="25" t="s">
        <v>280</v>
      </c>
      <c r="E233" s="26" t="s">
        <v>314</v>
      </c>
      <c r="G233" s="50">
        <v>229.4</v>
      </c>
      <c r="H233" s="50">
        <v>400</v>
      </c>
      <c r="I233" s="3">
        <v>120</v>
      </c>
    </row>
    <row r="234" spans="2:9" ht="15" customHeight="1" x14ac:dyDescent="0.2">
      <c r="B234" s="24" t="s">
        <v>302</v>
      </c>
      <c r="C234" s="37">
        <v>408020563</v>
      </c>
      <c r="D234" s="25" t="s">
        <v>266</v>
      </c>
      <c r="E234" s="26" t="s">
        <v>314</v>
      </c>
      <c r="G234" s="50">
        <v>471.38</v>
      </c>
      <c r="H234" s="50">
        <v>500</v>
      </c>
      <c r="I234" s="3">
        <v>121</v>
      </c>
    </row>
    <row r="235" spans="2:9" ht="15" customHeight="1" x14ac:dyDescent="0.2">
      <c r="B235" s="24" t="s">
        <v>302</v>
      </c>
      <c r="C235" s="37">
        <v>408040084</v>
      </c>
      <c r="D235" s="25" t="s">
        <v>267</v>
      </c>
      <c r="E235" s="26" t="s">
        <v>314</v>
      </c>
      <c r="G235" s="50">
        <v>1635.27</v>
      </c>
      <c r="H235" s="50">
        <v>600</v>
      </c>
      <c r="I235" s="3">
        <v>122</v>
      </c>
    </row>
    <row r="236" spans="2:9" ht="15" customHeight="1" x14ac:dyDescent="0.2">
      <c r="B236" s="24" t="s">
        <v>302</v>
      </c>
      <c r="C236" s="37">
        <v>408050063</v>
      </c>
      <c r="D236" s="25" t="s">
        <v>268</v>
      </c>
      <c r="E236" s="26" t="s">
        <v>314</v>
      </c>
      <c r="G236" s="50">
        <v>1154.8399999999999</v>
      </c>
      <c r="H236" s="50">
        <v>600</v>
      </c>
      <c r="I236" s="3">
        <v>123</v>
      </c>
    </row>
    <row r="237" spans="2:9" ht="15" customHeight="1" x14ac:dyDescent="0.2">
      <c r="B237" s="24" t="s">
        <v>302</v>
      </c>
      <c r="C237" s="37">
        <v>408050160</v>
      </c>
      <c r="D237" s="25" t="s">
        <v>269</v>
      </c>
      <c r="E237" s="26" t="s">
        <v>314</v>
      </c>
      <c r="G237" s="50">
        <v>1602.18</v>
      </c>
      <c r="H237" s="50">
        <v>600</v>
      </c>
      <c r="I237" s="3">
        <v>124</v>
      </c>
    </row>
    <row r="238" spans="2:9" ht="15" customHeight="1" x14ac:dyDescent="0.2">
      <c r="B238" s="24" t="s">
        <v>302</v>
      </c>
      <c r="C238" s="37">
        <v>408050179</v>
      </c>
      <c r="D238" s="25" t="s">
        <v>270</v>
      </c>
      <c r="E238" s="26" t="s">
        <v>314</v>
      </c>
      <c r="G238" s="50">
        <v>1602.18</v>
      </c>
      <c r="H238" s="50">
        <v>600</v>
      </c>
      <c r="I238" s="3">
        <v>125</v>
      </c>
    </row>
    <row r="239" spans="2:9" x14ac:dyDescent="0.2">
      <c r="B239" s="24" t="s">
        <v>302</v>
      </c>
      <c r="C239" s="37">
        <v>408050888</v>
      </c>
      <c r="D239" s="25" t="s">
        <v>272</v>
      </c>
      <c r="E239" s="26" t="s">
        <v>314</v>
      </c>
      <c r="G239" s="50">
        <v>578.89</v>
      </c>
      <c r="H239" s="50">
        <v>600</v>
      </c>
      <c r="I239" s="3">
        <v>126</v>
      </c>
    </row>
    <row r="240" spans="2:9" ht="15.75" thickBot="1" x14ac:dyDescent="0.25">
      <c r="B240" s="24" t="s">
        <v>302</v>
      </c>
      <c r="C240" s="37">
        <v>408060190</v>
      </c>
      <c r="D240" s="25" t="s">
        <v>277</v>
      </c>
      <c r="E240" s="26" t="s">
        <v>314</v>
      </c>
      <c r="G240" s="50">
        <v>645.67999999999995</v>
      </c>
      <c r="H240" s="50">
        <v>600</v>
      </c>
      <c r="I240" s="3">
        <v>127</v>
      </c>
    </row>
    <row r="241" spans="2:9" ht="23.25" customHeight="1" thickTop="1" thickBot="1" x14ac:dyDescent="0.25">
      <c r="B241" s="29"/>
      <c r="C241" s="60"/>
      <c r="D241" s="30"/>
      <c r="E241" s="31"/>
      <c r="G241" s="65" t="s">
        <v>315</v>
      </c>
      <c r="H241" s="67">
        <f>SUM(G114:G240,H114:H240)/127</f>
        <v>923.98118110236203</v>
      </c>
    </row>
    <row r="242" spans="2:9" ht="16.5" thickTop="1" thickBot="1" x14ac:dyDescent="0.25">
      <c r="B242" s="32"/>
      <c r="C242" s="61"/>
      <c r="D242" s="33"/>
      <c r="E242" s="34"/>
      <c r="G242" s="52"/>
      <c r="H242" s="52"/>
    </row>
    <row r="243" spans="2:9" ht="15" customHeight="1" x14ac:dyDescent="0.2">
      <c r="B243" s="24" t="s">
        <v>303</v>
      </c>
      <c r="C243" s="24">
        <v>404010482</v>
      </c>
      <c r="D243" s="25" t="s">
        <v>240</v>
      </c>
      <c r="E243" s="26" t="s">
        <v>314</v>
      </c>
      <c r="G243" s="50">
        <v>247.46</v>
      </c>
      <c r="H243" s="50">
        <v>400</v>
      </c>
      <c r="I243" s="3">
        <v>1</v>
      </c>
    </row>
    <row r="244" spans="2:9" ht="15" customHeight="1" x14ac:dyDescent="0.2">
      <c r="B244" s="24" t="s">
        <v>303</v>
      </c>
      <c r="C244" s="24">
        <v>404010016</v>
      </c>
      <c r="D244" s="25" t="s">
        <v>234</v>
      </c>
      <c r="E244" s="26" t="s">
        <v>314</v>
      </c>
      <c r="G244" s="50">
        <v>348.18</v>
      </c>
      <c r="H244" s="50">
        <v>500</v>
      </c>
      <c r="I244" s="3">
        <v>2</v>
      </c>
    </row>
    <row r="245" spans="2:9" ht="15" customHeight="1" x14ac:dyDescent="0.2">
      <c r="B245" s="24" t="s">
        <v>303</v>
      </c>
      <c r="C245" s="24">
        <v>404010024</v>
      </c>
      <c r="D245" s="25" t="s">
        <v>235</v>
      </c>
      <c r="E245" s="26" t="s">
        <v>314</v>
      </c>
      <c r="G245" s="50">
        <v>306.57</v>
      </c>
      <c r="H245" s="50">
        <v>500</v>
      </c>
      <c r="I245" s="3">
        <v>3</v>
      </c>
    </row>
    <row r="246" spans="2:9" x14ac:dyDescent="0.2">
      <c r="B246" s="24" t="s">
        <v>303</v>
      </c>
      <c r="C246" s="24">
        <v>404010032</v>
      </c>
      <c r="D246" s="25" t="s">
        <v>236</v>
      </c>
      <c r="E246" s="26" t="s">
        <v>314</v>
      </c>
      <c r="G246" s="50">
        <v>337.22</v>
      </c>
      <c r="H246" s="50">
        <v>500</v>
      </c>
      <c r="I246" s="3">
        <v>4</v>
      </c>
    </row>
    <row r="247" spans="2:9" x14ac:dyDescent="0.2">
      <c r="B247" s="24" t="s">
        <v>303</v>
      </c>
      <c r="C247" s="24">
        <v>404010237</v>
      </c>
      <c r="D247" s="25" t="s">
        <v>237</v>
      </c>
      <c r="E247" s="26" t="s">
        <v>314</v>
      </c>
      <c r="G247" s="50">
        <v>376.75</v>
      </c>
      <c r="H247" s="50">
        <v>500</v>
      </c>
      <c r="I247" s="3">
        <v>5</v>
      </c>
    </row>
    <row r="248" spans="2:9" x14ac:dyDescent="0.2">
      <c r="B248" s="24" t="s">
        <v>303</v>
      </c>
      <c r="C248" s="24">
        <v>404010415</v>
      </c>
      <c r="D248" s="25" t="s">
        <v>239</v>
      </c>
      <c r="E248" s="26" t="s">
        <v>314</v>
      </c>
      <c r="G248" s="50">
        <v>315.64999999999998</v>
      </c>
      <c r="H248" s="50">
        <v>500</v>
      </c>
      <c r="I248" s="3">
        <v>6</v>
      </c>
    </row>
    <row r="249" spans="2:9" x14ac:dyDescent="0.2">
      <c r="B249" s="24" t="s">
        <v>303</v>
      </c>
      <c r="C249" s="24">
        <v>402010043</v>
      </c>
      <c r="D249" s="11" t="s">
        <v>232</v>
      </c>
      <c r="E249" s="26" t="s">
        <v>314</v>
      </c>
      <c r="G249" s="50">
        <v>451.37</v>
      </c>
      <c r="H249" s="50">
        <v>600</v>
      </c>
      <c r="I249" s="3">
        <v>7</v>
      </c>
    </row>
    <row r="250" spans="2:9" ht="15.75" thickBot="1" x14ac:dyDescent="0.25">
      <c r="B250" s="19" t="s">
        <v>303</v>
      </c>
      <c r="C250" s="19">
        <v>404010350</v>
      </c>
      <c r="D250" s="27" t="s">
        <v>238</v>
      </c>
      <c r="E250" s="20" t="s">
        <v>314</v>
      </c>
      <c r="G250" s="48">
        <v>618.15</v>
      </c>
      <c r="H250" s="48">
        <v>600</v>
      </c>
      <c r="I250" s="3">
        <v>8</v>
      </c>
    </row>
    <row r="251" spans="2:9" ht="15.75" thickTop="1" x14ac:dyDescent="0.2">
      <c r="B251" s="21" t="s">
        <v>303</v>
      </c>
      <c r="C251" s="21">
        <v>404010105</v>
      </c>
      <c r="D251" s="28" t="s">
        <v>14</v>
      </c>
      <c r="E251" s="23" t="s">
        <v>312</v>
      </c>
      <c r="G251" s="49">
        <v>676.26</v>
      </c>
      <c r="H251" s="49">
        <v>600</v>
      </c>
      <c r="I251" s="3">
        <v>9</v>
      </c>
    </row>
    <row r="252" spans="2:9" x14ac:dyDescent="0.2">
      <c r="B252" s="24" t="s">
        <v>303</v>
      </c>
      <c r="C252" s="24">
        <v>404010113</v>
      </c>
      <c r="D252" s="25" t="s">
        <v>15</v>
      </c>
      <c r="E252" s="26" t="s">
        <v>312</v>
      </c>
      <c r="G252" s="50">
        <v>163.1</v>
      </c>
      <c r="H252" s="50">
        <f>G252*2</f>
        <v>326.2</v>
      </c>
      <c r="I252" s="3">
        <v>10</v>
      </c>
    </row>
    <row r="253" spans="2:9" x14ac:dyDescent="0.2">
      <c r="B253" s="24" t="s">
        <v>303</v>
      </c>
      <c r="C253" s="24">
        <v>404010121</v>
      </c>
      <c r="D253" s="25" t="s">
        <v>16</v>
      </c>
      <c r="E253" s="26" t="s">
        <v>312</v>
      </c>
      <c r="G253" s="50">
        <v>358.58</v>
      </c>
      <c r="H253" s="50">
        <v>500</v>
      </c>
      <c r="I253" s="3">
        <v>11</v>
      </c>
    </row>
    <row r="254" spans="2:9" x14ac:dyDescent="0.2">
      <c r="B254" s="24" t="s">
        <v>303</v>
      </c>
      <c r="C254" s="24">
        <v>404010130</v>
      </c>
      <c r="D254" s="25" t="s">
        <v>17</v>
      </c>
      <c r="E254" s="26" t="s">
        <v>312</v>
      </c>
      <c r="G254" s="50">
        <v>242.23</v>
      </c>
      <c r="H254" s="50">
        <v>400</v>
      </c>
      <c r="I254" s="3">
        <v>12</v>
      </c>
    </row>
    <row r="255" spans="2:9" x14ac:dyDescent="0.2">
      <c r="B255" s="24" t="s">
        <v>303</v>
      </c>
      <c r="C255" s="24">
        <v>404010172</v>
      </c>
      <c r="D255" s="25" t="s">
        <v>18</v>
      </c>
      <c r="E255" s="26" t="s">
        <v>312</v>
      </c>
      <c r="G255" s="50">
        <v>1073.02</v>
      </c>
      <c r="H255" s="50">
        <v>600</v>
      </c>
      <c r="I255" s="3">
        <v>13</v>
      </c>
    </row>
    <row r="256" spans="2:9" ht="15" customHeight="1" x14ac:dyDescent="0.2">
      <c r="B256" s="24" t="s">
        <v>303</v>
      </c>
      <c r="C256" s="24">
        <v>404010210</v>
      </c>
      <c r="D256" s="25" t="s">
        <v>19</v>
      </c>
      <c r="E256" s="26" t="s">
        <v>312</v>
      </c>
      <c r="G256" s="50">
        <v>757.13</v>
      </c>
      <c r="H256" s="50">
        <v>600</v>
      </c>
      <c r="I256" s="3">
        <v>14</v>
      </c>
    </row>
    <row r="257" spans="2:9" ht="15" customHeight="1" x14ac:dyDescent="0.2">
      <c r="B257" s="24" t="s">
        <v>303</v>
      </c>
      <c r="C257" s="24">
        <v>404010229</v>
      </c>
      <c r="D257" s="25" t="s">
        <v>20</v>
      </c>
      <c r="E257" s="26" t="s">
        <v>312</v>
      </c>
      <c r="G257" s="50">
        <v>483.55</v>
      </c>
      <c r="H257" s="50">
        <v>600</v>
      </c>
      <c r="I257" s="3">
        <v>15</v>
      </c>
    </row>
    <row r="258" spans="2:9" ht="15" customHeight="1" x14ac:dyDescent="0.2">
      <c r="B258" s="24" t="s">
        <v>303</v>
      </c>
      <c r="C258" s="24">
        <v>404010326</v>
      </c>
      <c r="D258" s="25" t="s">
        <v>21</v>
      </c>
      <c r="E258" s="26" t="s">
        <v>312</v>
      </c>
      <c r="G258" s="50">
        <v>349.24</v>
      </c>
      <c r="H258" s="50">
        <v>400</v>
      </c>
      <c r="I258" s="3">
        <v>16</v>
      </c>
    </row>
    <row r="259" spans="2:9" ht="15" customHeight="1" x14ac:dyDescent="0.2">
      <c r="B259" s="24" t="s">
        <v>303</v>
      </c>
      <c r="C259" s="24">
        <v>404010334</v>
      </c>
      <c r="D259" s="25" t="s">
        <v>22</v>
      </c>
      <c r="E259" s="26" t="s">
        <v>312</v>
      </c>
      <c r="G259" s="50">
        <v>378.98</v>
      </c>
      <c r="H259" s="50">
        <v>400</v>
      </c>
      <c r="I259" s="3">
        <v>17</v>
      </c>
    </row>
    <row r="260" spans="2:9" ht="15" customHeight="1" x14ac:dyDescent="0.2">
      <c r="B260" s="24" t="s">
        <v>303</v>
      </c>
      <c r="C260" s="24">
        <v>404010466</v>
      </c>
      <c r="D260" s="25" t="s">
        <v>23</v>
      </c>
      <c r="E260" s="26" t="s">
        <v>312</v>
      </c>
      <c r="G260" s="50">
        <v>450.83</v>
      </c>
      <c r="H260" s="50">
        <v>600</v>
      </c>
      <c r="I260" s="3">
        <v>18</v>
      </c>
    </row>
    <row r="261" spans="2:9" ht="15" customHeight="1" thickBot="1" x14ac:dyDescent="0.25">
      <c r="B261" s="24" t="s">
        <v>303</v>
      </c>
      <c r="C261" s="24">
        <v>404010512</v>
      </c>
      <c r="D261" s="25" t="s">
        <v>24</v>
      </c>
      <c r="E261" s="26" t="s">
        <v>312</v>
      </c>
      <c r="G261" s="50">
        <v>384.33</v>
      </c>
      <c r="H261" s="50">
        <v>400</v>
      </c>
      <c r="I261" s="3">
        <v>19</v>
      </c>
    </row>
    <row r="262" spans="2:9" ht="23.25" customHeight="1" thickTop="1" thickBot="1" x14ac:dyDescent="0.25">
      <c r="B262" s="29"/>
      <c r="C262" s="60"/>
      <c r="D262" s="30"/>
      <c r="E262" s="31"/>
      <c r="G262" s="65" t="s">
        <v>315</v>
      </c>
      <c r="H262" s="67">
        <f>SUM(G243:G261,H243:H261)/19</f>
        <v>939.19999999999993</v>
      </c>
    </row>
    <row r="263" spans="2:9" ht="16.5" thickTop="1" thickBot="1" x14ac:dyDescent="0.25">
      <c r="B263" s="32"/>
      <c r="C263" s="61"/>
      <c r="D263" s="33"/>
      <c r="E263" s="34"/>
      <c r="G263" s="52"/>
      <c r="H263" s="52"/>
    </row>
    <row r="264" spans="2:9" ht="15" customHeight="1" x14ac:dyDescent="0.2">
      <c r="B264" s="37" t="s">
        <v>299</v>
      </c>
      <c r="C264" s="37">
        <v>409050083</v>
      </c>
      <c r="D264" s="25" t="s">
        <v>288</v>
      </c>
      <c r="E264" s="26" t="s">
        <v>314</v>
      </c>
      <c r="G264" s="50">
        <v>219.12</v>
      </c>
      <c r="H264" s="50">
        <v>400</v>
      </c>
      <c r="I264" s="3">
        <v>1</v>
      </c>
    </row>
    <row r="265" spans="2:9" ht="15" customHeight="1" x14ac:dyDescent="0.2">
      <c r="B265" s="37" t="s">
        <v>299</v>
      </c>
      <c r="C265" s="37">
        <v>409030040</v>
      </c>
      <c r="D265" s="25" t="s">
        <v>283</v>
      </c>
      <c r="E265" s="26" t="s">
        <v>314</v>
      </c>
      <c r="G265" s="50">
        <v>594.67999999999995</v>
      </c>
      <c r="H265" s="50">
        <v>500</v>
      </c>
      <c r="I265" s="3">
        <v>2</v>
      </c>
    </row>
    <row r="266" spans="2:9" ht="15" customHeight="1" x14ac:dyDescent="0.2">
      <c r="B266" s="37" t="s">
        <v>299</v>
      </c>
      <c r="C266" s="37">
        <v>409040134</v>
      </c>
      <c r="D266" s="25" t="s">
        <v>284</v>
      </c>
      <c r="E266" s="26" t="s">
        <v>314</v>
      </c>
      <c r="G266" s="50">
        <v>360.07</v>
      </c>
      <c r="H266" s="50">
        <v>500</v>
      </c>
      <c r="I266" s="3">
        <v>3</v>
      </c>
    </row>
    <row r="267" spans="2:9" ht="15" customHeight="1" x14ac:dyDescent="0.2">
      <c r="B267" s="37" t="s">
        <v>299</v>
      </c>
      <c r="C267" s="37">
        <v>409040215</v>
      </c>
      <c r="D267" s="25" t="s">
        <v>285</v>
      </c>
      <c r="E267" s="26" t="s">
        <v>314</v>
      </c>
      <c r="G267" s="50">
        <v>256.97000000000003</v>
      </c>
      <c r="H267" s="50">
        <v>500</v>
      </c>
      <c r="I267" s="3">
        <v>4</v>
      </c>
    </row>
    <row r="268" spans="2:9" ht="15" customHeight="1" x14ac:dyDescent="0.2">
      <c r="B268" s="37" t="s">
        <v>299</v>
      </c>
      <c r="C268" s="37">
        <v>409040231</v>
      </c>
      <c r="D268" s="25" t="s">
        <v>286</v>
      </c>
      <c r="E268" s="26" t="s">
        <v>314</v>
      </c>
      <c r="G268" s="50">
        <v>257.56</v>
      </c>
      <c r="H268" s="50">
        <v>500</v>
      </c>
      <c r="I268" s="3">
        <v>5</v>
      </c>
    </row>
    <row r="269" spans="2:9" ht="15" customHeight="1" x14ac:dyDescent="0.2">
      <c r="B269" s="37" t="s">
        <v>299</v>
      </c>
      <c r="C269" s="37">
        <v>409040240</v>
      </c>
      <c r="D269" s="25" t="s">
        <v>287</v>
      </c>
      <c r="E269" s="26" t="s">
        <v>314</v>
      </c>
      <c r="G269" s="50">
        <v>306.47000000000003</v>
      </c>
      <c r="H269" s="50">
        <v>500</v>
      </c>
      <c r="I269" s="3">
        <v>6</v>
      </c>
    </row>
    <row r="270" spans="2:9" ht="15" customHeight="1" x14ac:dyDescent="0.2">
      <c r="B270" s="37" t="s">
        <v>299</v>
      </c>
      <c r="C270" s="37">
        <v>409010561</v>
      </c>
      <c r="D270" s="25" t="s">
        <v>281</v>
      </c>
      <c r="E270" s="26" t="s">
        <v>314</v>
      </c>
      <c r="G270" s="50">
        <v>766.11</v>
      </c>
      <c r="H270" s="50">
        <v>600</v>
      </c>
      <c r="I270" s="3">
        <v>7</v>
      </c>
    </row>
    <row r="271" spans="2:9" ht="15" customHeight="1" thickBot="1" x14ac:dyDescent="0.25">
      <c r="B271" s="38" t="s">
        <v>299</v>
      </c>
      <c r="C271" s="38">
        <v>409030023</v>
      </c>
      <c r="D271" s="27" t="s">
        <v>282</v>
      </c>
      <c r="E271" s="20" t="s">
        <v>314</v>
      </c>
      <c r="G271" s="48">
        <v>1001.71</v>
      </c>
      <c r="H271" s="48">
        <v>600</v>
      </c>
      <c r="I271" s="3">
        <v>8</v>
      </c>
    </row>
    <row r="272" spans="2:9" ht="15" customHeight="1" thickTop="1" x14ac:dyDescent="0.2">
      <c r="B272" s="43" t="s">
        <v>299</v>
      </c>
      <c r="C272" s="43">
        <v>409010065</v>
      </c>
      <c r="D272" s="28" t="s">
        <v>163</v>
      </c>
      <c r="E272" s="23" t="s">
        <v>312</v>
      </c>
      <c r="G272" s="49">
        <v>549.72</v>
      </c>
      <c r="H272" s="49">
        <v>600</v>
      </c>
      <c r="I272" s="3">
        <v>9</v>
      </c>
    </row>
    <row r="273" spans="2:9" ht="15" customHeight="1" x14ac:dyDescent="0.2">
      <c r="B273" s="37" t="s">
        <v>299</v>
      </c>
      <c r="C273" s="37">
        <v>409010146</v>
      </c>
      <c r="D273" s="25" t="s">
        <v>164</v>
      </c>
      <c r="E273" s="26" t="s">
        <v>312</v>
      </c>
      <c r="G273" s="50">
        <v>402.85</v>
      </c>
      <c r="H273" s="50">
        <v>400</v>
      </c>
      <c r="I273" s="3">
        <v>10</v>
      </c>
    </row>
    <row r="274" spans="2:9" ht="15" customHeight="1" x14ac:dyDescent="0.2">
      <c r="B274" s="37" t="s">
        <v>299</v>
      </c>
      <c r="C274" s="37">
        <v>409010189</v>
      </c>
      <c r="D274" s="25" t="s">
        <v>165</v>
      </c>
      <c r="E274" s="26" t="s">
        <v>312</v>
      </c>
      <c r="G274" s="50">
        <v>386.87</v>
      </c>
      <c r="H274" s="50">
        <v>400</v>
      </c>
      <c r="I274" s="3">
        <v>11</v>
      </c>
    </row>
    <row r="275" spans="2:9" ht="15" customHeight="1" x14ac:dyDescent="0.2">
      <c r="B275" s="37" t="s">
        <v>299</v>
      </c>
      <c r="C275" s="37">
        <v>409010200</v>
      </c>
      <c r="D275" s="25" t="s">
        <v>166</v>
      </c>
      <c r="E275" s="26" t="s">
        <v>312</v>
      </c>
      <c r="G275" s="50">
        <v>841.74</v>
      </c>
      <c r="H275" s="50">
        <v>600</v>
      </c>
      <c r="I275" s="3">
        <v>12</v>
      </c>
    </row>
    <row r="276" spans="2:9" ht="15" customHeight="1" x14ac:dyDescent="0.2">
      <c r="B276" s="37" t="s">
        <v>299</v>
      </c>
      <c r="C276" s="37">
        <v>409010219</v>
      </c>
      <c r="D276" s="25" t="s">
        <v>167</v>
      </c>
      <c r="E276" s="26" t="s">
        <v>312</v>
      </c>
      <c r="G276" s="50">
        <v>853.65</v>
      </c>
      <c r="H276" s="50">
        <v>600</v>
      </c>
      <c r="I276" s="3">
        <v>13</v>
      </c>
    </row>
    <row r="277" spans="2:9" x14ac:dyDescent="0.2">
      <c r="B277" s="37" t="s">
        <v>299</v>
      </c>
      <c r="C277" s="37">
        <v>409010227</v>
      </c>
      <c r="D277" s="25" t="s">
        <v>168</v>
      </c>
      <c r="E277" s="26" t="s">
        <v>312</v>
      </c>
      <c r="G277" s="50">
        <v>818.24</v>
      </c>
      <c r="H277" s="50">
        <v>600</v>
      </c>
      <c r="I277" s="3">
        <v>14</v>
      </c>
    </row>
    <row r="278" spans="2:9" ht="15" customHeight="1" x14ac:dyDescent="0.2">
      <c r="B278" s="37" t="s">
        <v>299</v>
      </c>
      <c r="C278" s="37">
        <v>409010235</v>
      </c>
      <c r="D278" s="25" t="s">
        <v>169</v>
      </c>
      <c r="E278" s="26" t="s">
        <v>312</v>
      </c>
      <c r="G278" s="50">
        <v>801.5</v>
      </c>
      <c r="H278" s="50">
        <v>600</v>
      </c>
      <c r="I278" s="3">
        <v>15</v>
      </c>
    </row>
    <row r="279" spans="2:9" ht="15" customHeight="1" x14ac:dyDescent="0.2">
      <c r="B279" s="37" t="s">
        <v>299</v>
      </c>
      <c r="C279" s="37">
        <v>409010286</v>
      </c>
      <c r="D279" s="25" t="s">
        <v>170</v>
      </c>
      <c r="E279" s="26" t="s">
        <v>312</v>
      </c>
      <c r="G279" s="50">
        <v>650.27</v>
      </c>
      <c r="H279" s="50">
        <v>500</v>
      </c>
      <c r="I279" s="3">
        <v>16</v>
      </c>
    </row>
    <row r="280" spans="2:9" ht="15" customHeight="1" x14ac:dyDescent="0.2">
      <c r="B280" s="37" t="s">
        <v>299</v>
      </c>
      <c r="C280" s="37">
        <v>409010294</v>
      </c>
      <c r="D280" s="25" t="s">
        <v>171</v>
      </c>
      <c r="E280" s="26" t="s">
        <v>312</v>
      </c>
      <c r="G280" s="50">
        <v>600.47</v>
      </c>
      <c r="H280" s="50">
        <v>500</v>
      </c>
      <c r="I280" s="3">
        <v>17</v>
      </c>
    </row>
    <row r="281" spans="2:9" ht="15" customHeight="1" x14ac:dyDescent="0.2">
      <c r="B281" s="37" t="s">
        <v>299</v>
      </c>
      <c r="C281" s="37">
        <v>409010308</v>
      </c>
      <c r="D281" s="25" t="s">
        <v>172</v>
      </c>
      <c r="E281" s="26" t="s">
        <v>312</v>
      </c>
      <c r="G281" s="50">
        <v>674.81</v>
      </c>
      <c r="H281" s="50">
        <v>500</v>
      </c>
      <c r="I281" s="3">
        <v>18</v>
      </c>
    </row>
    <row r="282" spans="2:9" ht="15" customHeight="1" x14ac:dyDescent="0.2">
      <c r="B282" s="37" t="s">
        <v>299</v>
      </c>
      <c r="C282" s="37">
        <v>409010316</v>
      </c>
      <c r="D282" s="25" t="s">
        <v>173</v>
      </c>
      <c r="E282" s="26" t="s">
        <v>312</v>
      </c>
      <c r="G282" s="50">
        <v>658.19</v>
      </c>
      <c r="H282" s="50">
        <v>500</v>
      </c>
      <c r="I282" s="3">
        <v>19</v>
      </c>
    </row>
    <row r="283" spans="2:9" ht="15" customHeight="1" x14ac:dyDescent="0.2">
      <c r="B283" s="37" t="s">
        <v>299</v>
      </c>
      <c r="C283" s="37">
        <v>409010324</v>
      </c>
      <c r="D283" s="25" t="s">
        <v>174</v>
      </c>
      <c r="E283" s="26" t="s">
        <v>312</v>
      </c>
      <c r="G283" s="50">
        <v>652.16</v>
      </c>
      <c r="H283" s="50">
        <v>500</v>
      </c>
      <c r="I283" s="3">
        <v>20</v>
      </c>
    </row>
    <row r="284" spans="2:9" ht="15" customHeight="1" x14ac:dyDescent="0.2">
      <c r="B284" s="37" t="s">
        <v>299</v>
      </c>
      <c r="C284" s="37">
        <v>409010367</v>
      </c>
      <c r="D284" s="25" t="s">
        <v>175</v>
      </c>
      <c r="E284" s="26" t="s">
        <v>312</v>
      </c>
      <c r="G284" s="50">
        <v>509.16</v>
      </c>
      <c r="H284" s="50">
        <v>400</v>
      </c>
      <c r="I284" s="3">
        <v>21</v>
      </c>
    </row>
    <row r="285" spans="2:9" ht="15" customHeight="1" x14ac:dyDescent="0.2">
      <c r="B285" s="37" t="s">
        <v>299</v>
      </c>
      <c r="C285" s="37">
        <v>409010383</v>
      </c>
      <c r="D285" s="25" t="s">
        <v>176</v>
      </c>
      <c r="E285" s="26" t="s">
        <v>312</v>
      </c>
      <c r="G285" s="50">
        <v>516.61</v>
      </c>
      <c r="H285" s="50">
        <v>400</v>
      </c>
      <c r="I285" s="3">
        <v>22</v>
      </c>
    </row>
    <row r="286" spans="2:9" ht="15" customHeight="1" x14ac:dyDescent="0.2">
      <c r="B286" s="37" t="s">
        <v>299</v>
      </c>
      <c r="C286" s="37">
        <v>409010391</v>
      </c>
      <c r="D286" s="25" t="s">
        <v>177</v>
      </c>
      <c r="E286" s="26" t="s">
        <v>312</v>
      </c>
      <c r="G286" s="50">
        <v>619.66</v>
      </c>
      <c r="H286" s="50">
        <v>500</v>
      </c>
      <c r="I286" s="3">
        <v>23</v>
      </c>
    </row>
    <row r="287" spans="2:9" ht="15" customHeight="1" x14ac:dyDescent="0.2">
      <c r="B287" s="37" t="s">
        <v>299</v>
      </c>
      <c r="C287" s="37">
        <v>409010413</v>
      </c>
      <c r="D287" s="25" t="s">
        <v>178</v>
      </c>
      <c r="E287" s="26" t="s">
        <v>312</v>
      </c>
      <c r="G287" s="50">
        <v>419.97</v>
      </c>
      <c r="H287" s="50">
        <v>400</v>
      </c>
      <c r="I287" s="3">
        <v>24</v>
      </c>
    </row>
    <row r="288" spans="2:9" ht="15" customHeight="1" x14ac:dyDescent="0.2">
      <c r="B288" s="37" t="s">
        <v>299</v>
      </c>
      <c r="C288" s="37">
        <v>409010430</v>
      </c>
      <c r="D288" s="25" t="s">
        <v>179</v>
      </c>
      <c r="E288" s="26" t="s">
        <v>312</v>
      </c>
      <c r="G288" s="50">
        <v>372.54</v>
      </c>
      <c r="H288" s="50">
        <v>400</v>
      </c>
      <c r="I288" s="3">
        <v>25</v>
      </c>
    </row>
    <row r="289" spans="2:9" ht="15" customHeight="1" x14ac:dyDescent="0.2">
      <c r="B289" s="37" t="s">
        <v>299</v>
      </c>
      <c r="C289" s="37">
        <v>409010499</v>
      </c>
      <c r="D289" s="25" t="s">
        <v>180</v>
      </c>
      <c r="E289" s="26" t="s">
        <v>312</v>
      </c>
      <c r="G289" s="50">
        <v>386.2</v>
      </c>
      <c r="H289" s="50">
        <v>400</v>
      </c>
      <c r="I289" s="3">
        <v>26</v>
      </c>
    </row>
    <row r="290" spans="2:9" ht="15" customHeight="1" x14ac:dyDescent="0.2">
      <c r="B290" s="37" t="s">
        <v>299</v>
      </c>
      <c r="C290" s="37">
        <v>409010502</v>
      </c>
      <c r="D290" s="25" t="s">
        <v>181</v>
      </c>
      <c r="E290" s="26" t="s">
        <v>312</v>
      </c>
      <c r="G290" s="50">
        <v>575.92999999999995</v>
      </c>
      <c r="H290" s="50">
        <v>500</v>
      </c>
      <c r="I290" s="3">
        <v>27</v>
      </c>
    </row>
    <row r="291" spans="2:9" ht="15" customHeight="1" x14ac:dyDescent="0.2">
      <c r="B291" s="37" t="s">
        <v>299</v>
      </c>
      <c r="C291" s="37">
        <v>409010537</v>
      </c>
      <c r="D291" s="25" t="s">
        <v>182</v>
      </c>
      <c r="E291" s="26" t="s">
        <v>312</v>
      </c>
      <c r="G291" s="50">
        <v>629.54</v>
      </c>
      <c r="H291" s="50">
        <v>500</v>
      </c>
      <c r="I291" s="3">
        <v>28</v>
      </c>
    </row>
    <row r="292" spans="2:9" ht="15" customHeight="1" x14ac:dyDescent="0.2">
      <c r="B292" s="37" t="s">
        <v>299</v>
      </c>
      <c r="C292" s="37">
        <v>409010570</v>
      </c>
      <c r="D292" s="25" t="s">
        <v>183</v>
      </c>
      <c r="E292" s="26" t="s">
        <v>312</v>
      </c>
      <c r="G292" s="50">
        <v>628.96</v>
      </c>
      <c r="H292" s="50">
        <v>500</v>
      </c>
      <c r="I292" s="3">
        <v>29</v>
      </c>
    </row>
    <row r="293" spans="2:9" ht="15" customHeight="1" x14ac:dyDescent="0.2">
      <c r="B293" s="37" t="s">
        <v>299</v>
      </c>
      <c r="C293" s="37">
        <v>409020044</v>
      </c>
      <c r="D293" s="25" t="s">
        <v>184</v>
      </c>
      <c r="E293" s="26" t="s">
        <v>312</v>
      </c>
      <c r="G293" s="50">
        <v>352.4</v>
      </c>
      <c r="H293" s="50">
        <v>400</v>
      </c>
      <c r="I293" s="3">
        <v>30</v>
      </c>
    </row>
    <row r="294" spans="2:9" ht="15" customHeight="1" x14ac:dyDescent="0.2">
      <c r="B294" s="37" t="s">
        <v>299</v>
      </c>
      <c r="C294" s="37">
        <v>409020079</v>
      </c>
      <c r="D294" s="25" t="s">
        <v>185</v>
      </c>
      <c r="E294" s="26" t="s">
        <v>312</v>
      </c>
      <c r="G294" s="50">
        <v>306.58</v>
      </c>
      <c r="H294" s="50">
        <v>400</v>
      </c>
      <c r="I294" s="3">
        <v>31</v>
      </c>
    </row>
    <row r="295" spans="2:9" ht="15" customHeight="1" x14ac:dyDescent="0.2">
      <c r="B295" s="37" t="s">
        <v>299</v>
      </c>
      <c r="C295" s="37">
        <v>409020109</v>
      </c>
      <c r="D295" s="25" t="s">
        <v>186</v>
      </c>
      <c r="E295" s="26" t="s">
        <v>312</v>
      </c>
      <c r="G295" s="50">
        <v>372.96</v>
      </c>
      <c r="H295" s="50">
        <v>400</v>
      </c>
      <c r="I295" s="3">
        <v>32</v>
      </c>
    </row>
    <row r="296" spans="2:9" ht="15" customHeight="1" x14ac:dyDescent="0.2">
      <c r="B296" s="37" t="s">
        <v>299</v>
      </c>
      <c r="C296" s="37">
        <v>409020125</v>
      </c>
      <c r="D296" s="25" t="s">
        <v>187</v>
      </c>
      <c r="E296" s="26" t="s">
        <v>312</v>
      </c>
      <c r="G296" s="50">
        <v>214.08</v>
      </c>
      <c r="H296" s="50">
        <v>400</v>
      </c>
      <c r="I296" s="3">
        <v>33</v>
      </c>
    </row>
    <row r="297" spans="2:9" ht="15" customHeight="1" x14ac:dyDescent="0.2">
      <c r="B297" s="37" t="s">
        <v>299</v>
      </c>
      <c r="C297" s="37">
        <v>409020133</v>
      </c>
      <c r="D297" s="25" t="s">
        <v>188</v>
      </c>
      <c r="E297" s="26" t="s">
        <v>312</v>
      </c>
      <c r="G297" s="50">
        <v>469.55</v>
      </c>
      <c r="H297" s="50">
        <v>400</v>
      </c>
      <c r="I297" s="3">
        <v>34</v>
      </c>
    </row>
    <row r="298" spans="2:9" x14ac:dyDescent="0.2">
      <c r="B298" s="37" t="s">
        <v>299</v>
      </c>
      <c r="C298" s="37">
        <v>409020141</v>
      </c>
      <c r="D298" s="25" t="s">
        <v>189</v>
      </c>
      <c r="E298" s="26" t="s">
        <v>312</v>
      </c>
      <c r="G298" s="50">
        <v>410.75</v>
      </c>
      <c r="H298" s="50">
        <v>400</v>
      </c>
      <c r="I298" s="3">
        <v>35</v>
      </c>
    </row>
    <row r="299" spans="2:9" ht="15" customHeight="1" x14ac:dyDescent="0.2">
      <c r="B299" s="37" t="s">
        <v>299</v>
      </c>
      <c r="C299" s="37">
        <v>409020168</v>
      </c>
      <c r="D299" s="25" t="s">
        <v>190</v>
      </c>
      <c r="E299" s="26" t="s">
        <v>312</v>
      </c>
      <c r="G299" s="50">
        <v>305.29000000000002</v>
      </c>
      <c r="H299" s="50">
        <v>400</v>
      </c>
      <c r="I299" s="3">
        <v>36</v>
      </c>
    </row>
    <row r="300" spans="2:9" ht="15" customHeight="1" x14ac:dyDescent="0.2">
      <c r="B300" s="37" t="s">
        <v>299</v>
      </c>
      <c r="C300" s="37">
        <v>409020176</v>
      </c>
      <c r="D300" s="25" t="s">
        <v>191</v>
      </c>
      <c r="E300" s="26" t="s">
        <v>312</v>
      </c>
      <c r="G300" s="50">
        <v>319.92</v>
      </c>
      <c r="H300" s="50">
        <v>400</v>
      </c>
      <c r="I300" s="3">
        <v>37</v>
      </c>
    </row>
    <row r="301" spans="2:9" ht="15" customHeight="1" x14ac:dyDescent="0.2">
      <c r="B301" s="37" t="s">
        <v>299</v>
      </c>
      <c r="C301" s="37">
        <v>409030031</v>
      </c>
      <c r="D301" s="25" t="s">
        <v>192</v>
      </c>
      <c r="E301" s="26" t="s">
        <v>312</v>
      </c>
      <c r="G301" s="50">
        <v>1088.4000000000001</v>
      </c>
      <c r="H301" s="50">
        <v>600</v>
      </c>
      <c r="I301" s="3">
        <v>38</v>
      </c>
    </row>
    <row r="302" spans="2:9" ht="15" customHeight="1" x14ac:dyDescent="0.2">
      <c r="B302" s="37" t="s">
        <v>299</v>
      </c>
      <c r="C302" s="37">
        <v>409040037</v>
      </c>
      <c r="D302" s="25" t="s">
        <v>193</v>
      </c>
      <c r="E302" s="26" t="s">
        <v>312</v>
      </c>
      <c r="G302" s="50">
        <v>223.01</v>
      </c>
      <c r="H302" s="50">
        <v>400</v>
      </c>
      <c r="I302" s="3">
        <v>39</v>
      </c>
    </row>
    <row r="303" spans="2:9" ht="15" customHeight="1" x14ac:dyDescent="0.2">
      <c r="B303" s="37" t="s">
        <v>299</v>
      </c>
      <c r="C303" s="37">
        <v>409040070</v>
      </c>
      <c r="D303" s="25" t="s">
        <v>194</v>
      </c>
      <c r="E303" s="26" t="s">
        <v>312</v>
      </c>
      <c r="G303" s="50">
        <v>212.09</v>
      </c>
      <c r="H303" s="50">
        <v>400</v>
      </c>
      <c r="I303" s="3">
        <v>40</v>
      </c>
    </row>
    <row r="304" spans="2:9" ht="15" customHeight="1" x14ac:dyDescent="0.2">
      <c r="B304" s="37" t="s">
        <v>299</v>
      </c>
      <c r="C304" s="37">
        <v>409040088</v>
      </c>
      <c r="D304" s="25" t="s">
        <v>195</v>
      </c>
      <c r="E304" s="26" t="s">
        <v>312</v>
      </c>
      <c r="G304" s="50">
        <v>210.05</v>
      </c>
      <c r="H304" s="50">
        <v>400</v>
      </c>
      <c r="I304" s="3">
        <v>41</v>
      </c>
    </row>
    <row r="305" spans="2:9" ht="15" customHeight="1" x14ac:dyDescent="0.2">
      <c r="B305" s="37" t="s">
        <v>299</v>
      </c>
      <c r="C305" s="37">
        <v>409040096</v>
      </c>
      <c r="D305" s="25" t="s">
        <v>196</v>
      </c>
      <c r="E305" s="26" t="s">
        <v>312</v>
      </c>
      <c r="G305" s="50">
        <v>225.86</v>
      </c>
      <c r="H305" s="50">
        <v>400</v>
      </c>
      <c r="I305" s="3">
        <v>42</v>
      </c>
    </row>
    <row r="306" spans="2:9" ht="15" customHeight="1" x14ac:dyDescent="0.2">
      <c r="B306" s="37" t="s">
        <v>299</v>
      </c>
      <c r="C306" s="37">
        <v>409040118</v>
      </c>
      <c r="D306" s="25" t="s">
        <v>197</v>
      </c>
      <c r="E306" s="26" t="s">
        <v>312</v>
      </c>
      <c r="G306" s="50">
        <v>227.87</v>
      </c>
      <c r="H306" s="50">
        <v>400</v>
      </c>
      <c r="I306" s="3">
        <v>43</v>
      </c>
    </row>
    <row r="307" spans="2:9" ht="15" customHeight="1" x14ac:dyDescent="0.2">
      <c r="B307" s="37" t="s">
        <v>299</v>
      </c>
      <c r="C307" s="37">
        <v>409040126</v>
      </c>
      <c r="D307" s="25" t="s">
        <v>198</v>
      </c>
      <c r="E307" s="26" t="s">
        <v>312</v>
      </c>
      <c r="G307" s="50">
        <v>385.32</v>
      </c>
      <c r="H307" s="50">
        <v>400</v>
      </c>
      <c r="I307" s="3">
        <v>44</v>
      </c>
    </row>
    <row r="308" spans="2:9" ht="15" customHeight="1" x14ac:dyDescent="0.2">
      <c r="B308" s="37" t="s">
        <v>299</v>
      </c>
      <c r="C308" s="37">
        <v>409040142</v>
      </c>
      <c r="D308" s="25" t="s">
        <v>199</v>
      </c>
      <c r="E308" s="26" t="s">
        <v>312</v>
      </c>
      <c r="G308" s="50">
        <v>433.62</v>
      </c>
      <c r="H308" s="50">
        <v>400</v>
      </c>
      <c r="I308" s="3">
        <v>45</v>
      </c>
    </row>
    <row r="309" spans="2:9" ht="15" customHeight="1" x14ac:dyDescent="0.2">
      <c r="B309" s="37" t="s">
        <v>299</v>
      </c>
      <c r="C309" s="37">
        <v>409040150</v>
      </c>
      <c r="D309" s="25" t="s">
        <v>200</v>
      </c>
      <c r="E309" s="26" t="s">
        <v>312</v>
      </c>
      <c r="G309" s="50">
        <v>254.07</v>
      </c>
      <c r="H309" s="50">
        <v>400</v>
      </c>
      <c r="I309" s="3">
        <v>46</v>
      </c>
    </row>
    <row r="310" spans="2:9" ht="15" customHeight="1" x14ac:dyDescent="0.2">
      <c r="B310" s="37" t="s">
        <v>299</v>
      </c>
      <c r="C310" s="37">
        <v>409040169</v>
      </c>
      <c r="D310" s="25" t="s">
        <v>201</v>
      </c>
      <c r="E310" s="26" t="s">
        <v>312</v>
      </c>
      <c r="G310" s="50">
        <v>350.13</v>
      </c>
      <c r="H310" s="50">
        <v>400</v>
      </c>
      <c r="I310" s="3">
        <v>47</v>
      </c>
    </row>
    <row r="311" spans="2:9" ht="15" customHeight="1" x14ac:dyDescent="0.2">
      <c r="B311" s="37" t="s">
        <v>299</v>
      </c>
      <c r="C311" s="37">
        <v>409040185</v>
      </c>
      <c r="D311" s="25" t="s">
        <v>202</v>
      </c>
      <c r="E311" s="26" t="s">
        <v>312</v>
      </c>
      <c r="G311" s="50">
        <v>277.48</v>
      </c>
      <c r="H311" s="50">
        <v>400</v>
      </c>
      <c r="I311" s="3">
        <v>48</v>
      </c>
    </row>
    <row r="312" spans="2:9" ht="15" customHeight="1" x14ac:dyDescent="0.2">
      <c r="B312" s="37" t="s">
        <v>299</v>
      </c>
      <c r="C312" s="37">
        <v>409050032</v>
      </c>
      <c r="D312" s="25" t="s">
        <v>203</v>
      </c>
      <c r="E312" s="26" t="s">
        <v>312</v>
      </c>
      <c r="G312" s="50">
        <v>372.96</v>
      </c>
      <c r="H312" s="50">
        <v>400</v>
      </c>
      <c r="I312" s="3">
        <v>49</v>
      </c>
    </row>
    <row r="313" spans="2:9" x14ac:dyDescent="0.2">
      <c r="B313" s="38" t="s">
        <v>299</v>
      </c>
      <c r="C313" s="38">
        <v>409050040</v>
      </c>
      <c r="D313" s="27" t="s">
        <v>204</v>
      </c>
      <c r="E313" s="20" t="s">
        <v>312</v>
      </c>
      <c r="G313" s="48">
        <v>372.96</v>
      </c>
      <c r="H313" s="48">
        <v>400</v>
      </c>
      <c r="I313" s="3">
        <v>50</v>
      </c>
    </row>
    <row r="314" spans="2:9" ht="15" customHeight="1" thickBot="1" x14ac:dyDescent="0.25">
      <c r="B314" s="39" t="s">
        <v>299</v>
      </c>
      <c r="C314" s="39">
        <v>409010022</v>
      </c>
      <c r="D314" s="40" t="s">
        <v>162</v>
      </c>
      <c r="E314" s="41" t="s">
        <v>312</v>
      </c>
      <c r="G314" s="55">
        <v>808.74</v>
      </c>
      <c r="H314" s="55">
        <v>600</v>
      </c>
      <c r="I314" s="3">
        <v>51</v>
      </c>
    </row>
    <row r="315" spans="2:9" ht="23.25" customHeight="1" thickTop="1" thickBot="1" x14ac:dyDescent="0.25">
      <c r="B315" s="29"/>
      <c r="C315" s="60"/>
      <c r="D315" s="30"/>
      <c r="E315" s="31"/>
      <c r="G315" s="65" t="s">
        <v>315</v>
      </c>
      <c r="H315" s="67">
        <f>SUM(G264:G314,H264:H314)/51</f>
        <v>943.25137254901961</v>
      </c>
    </row>
    <row r="316" spans="2:9" ht="15.75" thickTop="1" x14ac:dyDescent="0.2"/>
    <row r="319" spans="2:9" ht="15.75" thickBot="1" x14ac:dyDescent="0.25"/>
    <row r="320" spans="2:9" ht="24.75" thickTop="1" thickBot="1" x14ac:dyDescent="0.25">
      <c r="G320" s="68" t="s">
        <v>318</v>
      </c>
      <c r="H320" s="67">
        <f>SUM(H29,H70,G72,H241,H262,H315)/6</f>
        <v>951.7232155963535</v>
      </c>
    </row>
    <row r="321" spans="7:8" ht="24.75" thickTop="1" thickBot="1" x14ac:dyDescent="0.25">
      <c r="G321" s="68" t="s">
        <v>319</v>
      </c>
      <c r="H321" s="67">
        <f>SUM(H112)</f>
        <v>762.60837837837846</v>
      </c>
    </row>
    <row r="322" spans="7:8" ht="15.75" thickTop="1" x14ac:dyDescent="0.2"/>
  </sheetData>
  <sheetProtection selectLockedCells="1" selectUnlockedCells="1"/>
  <mergeCells count="2">
    <mergeCell ref="D5:D6"/>
    <mergeCell ref="E1:J5"/>
  </mergeCells>
  <pageMargins left="0.15748031496062992" right="0.15748031496062992" top="0.23622047244094491" bottom="0.39370078740157483" header="0.51181102362204722" footer="0.15748031496062992"/>
  <pageSetup paperSize="9" scale="70" firstPageNumber="0" orientation="portrait" horizontalDpi="300" verticalDpi="300" r:id="rId1"/>
  <headerFooter alignWithMargins="0">
    <oddFooter>&amp;C&amp;6&amp;P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proced</vt:lpstr>
      <vt:lpstr>proced!Titulos_de_impressao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Antonio de Souza</dc:creator>
  <cp:lastModifiedBy>Usuário do Windows</cp:lastModifiedBy>
  <cp:lastPrinted>2017-10-27T14:07:06Z</cp:lastPrinted>
  <dcterms:created xsi:type="dcterms:W3CDTF">2017-09-26T20:14:24Z</dcterms:created>
  <dcterms:modified xsi:type="dcterms:W3CDTF">2018-09-10T22:56:00Z</dcterms:modified>
</cp:coreProperties>
</file>